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/>
  <mc:AlternateContent xmlns:mc="http://schemas.openxmlformats.org/markup-compatibility/2006">
    <mc:Choice Requires="x15">
      <x15ac:absPath xmlns:x15ac="http://schemas.microsoft.com/office/spreadsheetml/2010/11/ac" url="/Users/isabel_melendez/Documents/Doc Secretaria cultura/ODS/"/>
    </mc:Choice>
  </mc:AlternateContent>
  <xr:revisionPtr revIDLastSave="0" documentId="13_ncr:1_{AF651A79-DDF6-3A40-8569-0A7EA38D364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8f9BUzFrih1Y37tVwOz2Cc47BFnsQo2peafN5cLxC8="/>
    </ext>
  </extLst>
</workbook>
</file>

<file path=xl/calcChain.xml><?xml version="1.0" encoding="utf-8"?>
<calcChain xmlns="http://schemas.openxmlformats.org/spreadsheetml/2006/main">
  <c r="I56" i="1" l="1"/>
  <c r="H56" i="1"/>
  <c r="I54" i="1"/>
  <c r="H54" i="1"/>
  <c r="I53" i="1"/>
  <c r="H53" i="1"/>
  <c r="T54" i="1"/>
  <c r="T55" i="1"/>
  <c r="T56" i="1"/>
  <c r="K44" i="1"/>
  <c r="J44" i="1"/>
  <c r="O37" i="1"/>
  <c r="O38" i="1"/>
  <c r="O39" i="1"/>
  <c r="O40" i="1"/>
  <c r="O41" i="1"/>
  <c r="O42" i="1"/>
  <c r="O36" i="1"/>
  <c r="K34" i="1"/>
  <c r="J34" i="1"/>
  <c r="K33" i="1"/>
  <c r="J33" i="1"/>
  <c r="K32" i="1"/>
  <c r="J32" i="1"/>
  <c r="O34" i="1"/>
  <c r="O33" i="1"/>
  <c r="O32" i="1"/>
  <c r="H27" i="1"/>
  <c r="I27" i="1"/>
  <c r="I25" i="1"/>
  <c r="H25" i="1"/>
  <c r="O30" i="1" l="1"/>
  <c r="O29" i="1"/>
  <c r="P31" i="1"/>
  <c r="N31" i="1"/>
  <c r="M31" i="1"/>
  <c r="K29" i="1"/>
  <c r="J29" i="1"/>
  <c r="P28" i="1"/>
  <c r="N28" i="1"/>
  <c r="M28" i="1"/>
  <c r="K27" i="1"/>
  <c r="J27" i="1"/>
  <c r="K25" i="1"/>
  <c r="J25" i="1"/>
  <c r="O27" i="1"/>
  <c r="O26" i="1"/>
  <c r="O25" i="1"/>
  <c r="P24" i="1"/>
  <c r="N24" i="1"/>
  <c r="M24" i="1"/>
  <c r="K15" i="1"/>
  <c r="J15" i="1"/>
  <c r="K13" i="1"/>
  <c r="J13" i="1"/>
  <c r="K11" i="1"/>
  <c r="P17" i="1"/>
  <c r="N17" i="1"/>
  <c r="M17" i="1"/>
  <c r="P10" i="1"/>
  <c r="N10" i="1"/>
  <c r="K4" i="1" s="1"/>
  <c r="M10" i="1"/>
  <c r="J4" i="1" s="1"/>
  <c r="O28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6" i="1"/>
  <c r="Q37" i="1"/>
  <c r="Q38" i="1"/>
  <c r="Q39" i="1"/>
  <c r="Q40" i="1"/>
  <c r="Q41" i="1"/>
  <c r="Q42" i="1"/>
  <c r="Q44" i="1"/>
  <c r="Q45" i="1"/>
  <c r="Q46" i="1"/>
  <c r="Q48" i="1"/>
  <c r="Q49" i="1"/>
  <c r="Q50" i="1"/>
  <c r="Q51" i="1"/>
  <c r="Q53" i="1"/>
  <c r="Q54" i="1"/>
  <c r="Q55" i="1"/>
  <c r="Q56" i="1"/>
  <c r="Q4" i="1"/>
  <c r="T29" i="1"/>
  <c r="T5" i="1"/>
  <c r="T6" i="1"/>
  <c r="T7" i="1"/>
  <c r="T8" i="1"/>
  <c r="T9" i="1"/>
  <c r="T11" i="1"/>
  <c r="T12" i="1"/>
  <c r="T13" i="1"/>
  <c r="T14" i="1"/>
  <c r="T15" i="1"/>
  <c r="T16" i="1"/>
  <c r="T18" i="1"/>
  <c r="T19" i="1"/>
  <c r="T20" i="1"/>
  <c r="T21" i="1"/>
  <c r="T22" i="1"/>
  <c r="T23" i="1"/>
  <c r="T25" i="1"/>
  <c r="T26" i="1"/>
  <c r="T27" i="1"/>
  <c r="T30" i="1"/>
  <c r="T32" i="1"/>
  <c r="T33" i="1"/>
  <c r="T34" i="1"/>
  <c r="T36" i="1"/>
  <c r="T37" i="1"/>
  <c r="T38" i="1"/>
  <c r="T39" i="1"/>
  <c r="T40" i="1"/>
  <c r="T41" i="1"/>
  <c r="T42" i="1"/>
  <c r="T44" i="1"/>
  <c r="T45" i="1"/>
  <c r="T46" i="1"/>
  <c r="T48" i="1"/>
  <c r="T49" i="1"/>
  <c r="T50" i="1"/>
  <c r="T51" i="1"/>
  <c r="T53" i="1"/>
  <c r="T4" i="1"/>
  <c r="P57" i="1"/>
  <c r="N57" i="1"/>
  <c r="M57" i="1"/>
  <c r="O56" i="1"/>
  <c r="K56" i="1"/>
  <c r="J56" i="1"/>
  <c r="O55" i="1"/>
  <c r="O54" i="1"/>
  <c r="K54" i="1"/>
  <c r="J54" i="1"/>
  <c r="O53" i="1"/>
  <c r="K53" i="1"/>
  <c r="J53" i="1"/>
  <c r="P52" i="1"/>
  <c r="N52" i="1"/>
  <c r="M52" i="1"/>
  <c r="O51" i="1"/>
  <c r="O50" i="1"/>
  <c r="K50" i="1"/>
  <c r="J50" i="1"/>
  <c r="I50" i="1"/>
  <c r="H50" i="1"/>
  <c r="O49" i="1"/>
  <c r="K49" i="1"/>
  <c r="J49" i="1"/>
  <c r="O48" i="1"/>
  <c r="K48" i="1"/>
  <c r="J48" i="1"/>
  <c r="P47" i="1"/>
  <c r="N47" i="1"/>
  <c r="M47" i="1"/>
  <c r="O46" i="1"/>
  <c r="O45" i="1"/>
  <c r="O44" i="1"/>
  <c r="P43" i="1"/>
  <c r="N43" i="1"/>
  <c r="K36" i="1" s="1"/>
  <c r="M43" i="1"/>
  <c r="J36" i="1" s="1"/>
  <c r="P35" i="1"/>
  <c r="N35" i="1"/>
  <c r="M35" i="1"/>
  <c r="O24" i="1"/>
  <c r="O23" i="1"/>
  <c r="K23" i="1"/>
  <c r="J23" i="1"/>
  <c r="O22" i="1"/>
  <c r="O21" i="1"/>
  <c r="O20" i="1"/>
  <c r="O19" i="1"/>
  <c r="K19" i="1"/>
  <c r="J19" i="1"/>
  <c r="O18" i="1"/>
  <c r="K18" i="1"/>
  <c r="J18" i="1"/>
  <c r="O17" i="1"/>
  <c r="O16" i="1"/>
  <c r="O15" i="1"/>
  <c r="O14" i="1"/>
  <c r="K14" i="1"/>
  <c r="J14" i="1"/>
  <c r="O13" i="1"/>
  <c r="O12" i="1"/>
  <c r="O11" i="1"/>
  <c r="J11" i="1"/>
  <c r="O10" i="1"/>
  <c r="O9" i="1"/>
  <c r="O8" i="1"/>
  <c r="O7" i="1"/>
  <c r="O6" i="1"/>
  <c r="O5" i="1"/>
  <c r="O4" i="1"/>
  <c r="O47" i="1" l="1"/>
  <c r="O57" i="1"/>
  <c r="Q57" i="1"/>
  <c r="Q52" i="1"/>
  <c r="Q47" i="1"/>
  <c r="Q43" i="1"/>
  <c r="P58" i="1"/>
  <c r="O43" i="1"/>
  <c r="Q35" i="1"/>
  <c r="M58" i="1"/>
  <c r="O35" i="1"/>
  <c r="N58" i="1"/>
  <c r="O52" i="1"/>
  <c r="O31" i="1"/>
  <c r="Q58" i="1" l="1"/>
  <c r="O58" i="1"/>
</calcChain>
</file>

<file path=xl/sharedStrings.xml><?xml version="1.0" encoding="utf-8"?>
<sst xmlns="http://schemas.openxmlformats.org/spreadsheetml/2006/main" count="166" uniqueCount="140">
  <si>
    <t>Meta Plan de Desarrollo</t>
  </si>
  <si>
    <t>Indicador PDD</t>
  </si>
  <si>
    <t>Magnitud Programada</t>
  </si>
  <si>
    <t>Magnitud Ejecutada</t>
  </si>
  <si>
    <t>Recursos Programados</t>
  </si>
  <si>
    <t>Recursos Ejecutados</t>
  </si>
  <si>
    <t>Meta Proyecto de Inversión</t>
  </si>
  <si>
    <t>Apropiación</t>
  </si>
  <si>
    <t>Compromisos</t>
  </si>
  <si>
    <t>% de Compromisos</t>
  </si>
  <si>
    <t>Giros</t>
  </si>
  <si>
    <t>% de Giros</t>
  </si>
  <si>
    <t>2071 - Entregar 9702 Estímulo(s) reconocimientos, apoyos, incentivos y alianzas estratégicas en el marco de los distintos programas de fomento, ofertados a las 20 localidades, que puedan incluir enfoque poblacional y territorial, que beneficien a agentes, organizaciones y comunidades</t>
  </si>
  <si>
    <t>3993 - Número de estímulos reconocimientos apoyos incentivos y alianzas estratégicas entregados</t>
  </si>
  <si>
    <t>1 - Entregar 1140 estímulos de conformidad con los lineamientos establecidos en el procedimiento de Fomento.</t>
  </si>
  <si>
    <t>4 - Entregar 614 reconocimientos de conformidad con los lineamientos establecidos en el procedimiento de Fomento.</t>
  </si>
  <si>
    <t>6 - Fortalecer 782 agentes culturales en relación a sus necesidades y potencialidades, a través de acciones de fomento en red.</t>
  </si>
  <si>
    <t>5 - Implementar 4 estrategias de apropiación social del fomento para el cierre de brechas poblacionales y territoriales.</t>
  </si>
  <si>
    <t>2 - Otorgar 833 incentivos que faciliten el acceso e inclusión de sectores, poblaciones y territorios diversificando la participación en procesos de fomento.</t>
  </si>
  <si>
    <t>3 - Otorgar 99 apoyos en conformidad con los objetivos estratégicos sectoriales articulados al Plan de Desarrollo vigente.</t>
  </si>
  <si>
    <t>Total Metas PI</t>
  </si>
  <si>
    <t>2093 - Beneficiar 3500 Persona(s) en acciones de convergencia digital mediante procesos de formación y alfabetización digital, creación de contenidos, recorridos virtuales, experiencias interactivas, fomento de ciudadanías digitales, crecimiento económico, acceso a empleo digno e internacionalización en Bogotá</t>
  </si>
  <si>
    <t>4015 - Número de personas beneficiadas en acciones de convergencia digital</t>
  </si>
  <si>
    <t>5 - Beneficiar 1400 personas a través de acciones para crear, circular y posicionar bienes y servicios de los agentes de Bogotá.</t>
  </si>
  <si>
    <t>4 - Beneficiar 2100 personas en acciones de convergencia digital mediante procesos de formación y alfabetización digital.</t>
  </si>
  <si>
    <t>2144 - Implementar 20 Proyecto(s) de jornadas 24 horas para generar un entorno propicio y seguro para el fortalecimiento del ecosistema cultural y creativo de la ciudad</t>
  </si>
  <si>
    <t xml:space="preserve">4066 - Proyectos implementados para generar en el marco de la estrategia 24 horas para el fortalecimiento del ecosistema cultural y creativo </t>
  </si>
  <si>
    <t>2 - Implementar 20 Proyectos de jornada 24 horas para el fortalecimiento del ecosistema cultural y creativo de la ciudad.</t>
  </si>
  <si>
    <t>2135 - Activar 12 Distrito(s) Creativos para creación de valor y riqueza de las organizaciones y agentes culturales y creativos así como la resignificación del imaginario colectivo del entorno</t>
  </si>
  <si>
    <t>4057 - Distritos Creativos activados</t>
  </si>
  <si>
    <t>1 - Realizar 280 encuentros para activar 11 Distritos creativos para creación de valor y riqueza de las organizaciones y agentes culturales y creativos, así como la resignificación del imaginario colectivo del entorno en Bogotá</t>
  </si>
  <si>
    <t>2146 - Vincular a 3275 Agente(s) colectivos, emprendimientos y organizaciones de las industrias culturales y creativas, así como a las personas artesanas y actores de las economías populares y alternativas de los sectores culturales, en los eslabones de la cadena de valor promoviendo la sostenibilidad del ecosistema creativo en Bogotá</t>
  </si>
  <si>
    <t xml:space="preserve">4068 - Agentes colectivos emprendimientos y organizaciones de las industrias culturales y creativas vinculados en los eslabones de la cadena </t>
  </si>
  <si>
    <t>6 - Realizar 15 estudios relacionados con la economía cultural y creativa en Bogotá</t>
  </si>
  <si>
    <t>3 - Vincular 1800 agentes del ecosistema cultural y creativo en procesos de fortalecimiento de competencias emprendedoras y empresariales promoviendo su sostenibilidad.</t>
  </si>
  <si>
    <t>2073 - Implementar 18 Plan(es) de acción que promuevan el reconocimiento, la apropiación, el intercambio e innovación en las prácticas artísticas, culturales y patrimoniales de grupos étnicos, etarios y sectores sociales promoviendo la multiculturalidad desde los distintos enfoques</t>
  </si>
  <si>
    <t>3995 - Número de planes de acción de grupos étnicos etarios y sectores sociales implementados</t>
  </si>
  <si>
    <t>5 - Concertar, implementar y dar seguimiento a 18 estrategias, planes, programas y proyectos a ejecutarse para el cumplimiento de las políticas públicas poblacionales coordinadamente con las instancias de participación de los grupos étnicos, etarios y sectores sociales; así como, acompañar técnicamente al sector cultura, recreación y deporte.</t>
  </si>
  <si>
    <t xml:space="preserve"> 2076 - Promover 366 Laboratorio(s) barriales de innovación social y espacios de transformación cultural a través de acuerdos que reconozcan la memoria, la cultura, la recreación y el deporte en los barrios. Estos acuerdos promoverán la valoración social de estas prácticas, la cualificación de la participación incidente y el sentido de identidad de ciudad</t>
  </si>
  <si>
    <t>3998 - Número de laboratorios barriales de innovación social y espacios de concertación ciudadana</t>
  </si>
  <si>
    <t>4 - Diseñar e implementar 1 estrategia comunitaria para la formación en cultura de paz dirigido a agentes culturales de Bogotá en torno a los siguientes ejes de transformación: culturas de paz, memorias, pervivencia cultural, reconciliación, no estigmatización y convivencia.</t>
  </si>
  <si>
    <t>1 - Diseñar y dinamizar 1 estrategia de participación sectorial e intersectorial que aporte al reconocimiento, implementación y seguimiento al Modelo de Gestión Cultural Territorial en las 20 localidades de Bogotá.</t>
  </si>
  <si>
    <t>3 - Formular e implementar 1 estrategia comunitaria para promover laboratorios barriales de transformación cultural para la paz, dirigido a personas víctimas del conflicto armado y personas en procesos de reincorporación, que residan en los territorios priorizados en Bogotá.</t>
  </si>
  <si>
    <t>7 - Realizar 104 encuentros de co-creación con las comunidades para potenciar y dinamizar prácticas de transformación cultural, saberes comunitarios y poblacionales, prácticas artísticas y patrimoniales.</t>
  </si>
  <si>
    <t>2075 - Implementar 1 Estrategia(s) de fortalecimiento al Sistema Distrital de Arte, Cultura y Patrimonio involucrando a todas las instancias del ecosistema así como a los cultores y culturales potenciando y reconociendo su labor en la gestión de la cultura en Bogotá</t>
  </si>
  <si>
    <t>3997 - Estrategia de fortalecimiento implementada</t>
  </si>
  <si>
    <t>6 - Realizar 47 sesiones con los consejeros y equipos del Sistema Distrital de Arte, Cultura y Patrimonio enfocadas en desarrollar y aplicar lineamientos técnicos y metodológicos que incentiven la participación ciudadana incidente y fortalezcan la gobernanza cultural en la ciudad</t>
  </si>
  <si>
    <t xml:space="preserve">2064 - Alcanzar 18000000 de visitas a las bibliotecas espacios de lectura y espacios alternativos de interacción con lectura y escritura creativa y crítica en el marco de los productos establecidos de la política pública de Lectura, </t>
  </si>
  <si>
    <t>3986 - Número de visitas a las bibliotecas espacios de lectura y espacios alternativos de interacción con lectura y escritura creativa y crítica</t>
  </si>
  <si>
    <t>1 - Lograr 18000000 de visitas a las bibliotecas, espacios de lectura y espacios alternativos de interacción con lectura y escritura creativa y crítica a través de la gestión y aseguramiento del funcionamiento de los espacios bibliotecarios</t>
  </si>
  <si>
    <t>2- Ejecutar 100 % del plan de acción para el fomento y promoción de la cultura escrita</t>
  </si>
  <si>
    <t>2065 - Crear 8 Nuevo(s) espacios físicos y/o de extensión de servicios bibliotecarios para el acceso a la lectura, la escritura y la oralidad, cumpliendo con el eje de descentralización de la PPLEO, en relación a llevar la cultura escrita en zonas urbanas y rurales de la ciudad</t>
  </si>
  <si>
    <t>3987 - Número de espacios físicos creados</t>
  </si>
  <si>
    <t>3 - Crear 8 Número Nuevos espacios físicos y/o de extensión de servicios bibliotecarios para el acceso a la lectura, la escritura y la oralidad</t>
  </si>
  <si>
    <t>2154 - Propiciar 76 Espacio(s) de carácter internacional que promuevan la cooperación y la internacionalización del sector cultura, recreación y deporte; tales como eventos e hitos de ciudad, redes de ciudades, promoción de la bicicleta, entre otros que proyecten a Bogotá en el hemisferio como una capital global atractiva y sostenible</t>
  </si>
  <si>
    <t>4076 - Espacios redes plataformas y encuentros estratégicos en los que participa el sector Cultura Recreación y Deporte</t>
  </si>
  <si>
    <t>1- Participar 24 eventos espacios, iniciativas y/o encuentros para posicionar a Bogotá como como un destino cultural y recreodeportivo destacado en la región</t>
  </si>
  <si>
    <t>2- Desarrollar 24 Eventos espacios, iniciativas y/o encuentrosque fomenten la diversidad de expresiones culturales y recreo-deportivas a nivel local, nacional e internacional</t>
  </si>
  <si>
    <t>1932 - Implementar 8 Estrategia(s) de cultura ciudadana que promuevan la confianza, la convivencia, la resolución de conflictos, la eliminación del machismo y cualquier tipo de discriminación, los hábitos saludables, la salud mental, la cultura ambiental y el respeto por todas las formas de vida, la movilidad sostenible, segura y diferencial en Bogotá</t>
  </si>
  <si>
    <t>3854 - Estrategias de cultura ciudadana realizadas</t>
  </si>
  <si>
    <t>2 - Implementar 8 estrategias de transformación de cultura ciudadan</t>
  </si>
  <si>
    <t>1936 - Realizar 120 Medición(es) que permitan consolidar una herramienta de gestión del conocimiento sobre cultura ciudadana, cultura, recreación y deporte en la ciudad, consolidando análisis e información recolectada y procesada por el Observatorio de Gestión del conocimiento cultural, con el fin de generar acciones puntuales que dinamicen el ecosistema cultural, integren a la ciudadanía en general y articule sus resultados con otros centros de pensamiento de Iberoamérica</t>
  </si>
  <si>
    <t>3858 - Investigaciones encuestas sondeos y operativos en campo</t>
  </si>
  <si>
    <t>1- Realizar 120 mediciónes sobre cultura ciudadana, cultura, recreación y deporte</t>
  </si>
  <si>
    <t>1937 - Vincular a 10000 Persona(s) priorizando jóvenes, en acciones pedagógicas y de apropiación que fortalezcan la identidad cultural el respeto por las instituciones la confianza y el orgullo por la ciudad</t>
  </si>
  <si>
    <t>3859 - Participantes en la Escuela de Multiplicadores de Cultura Ciudadana</t>
  </si>
  <si>
    <t>3 - Vincular 10000 personas en acciones pedagógicas que fortalezcan la identidad cultural</t>
  </si>
  <si>
    <t>2294 - Fortalecer la gestión institucional de 6 Entidad(es) distritales del sector Cultura Recreación y Deporte con mejor infraestructura recursos físicos tecnológicos y un talento humano más cualificado y consciente de su papel como servidores públicos, que favorezca un modelo de relacionamiento integral con la ciudadanía</t>
  </si>
  <si>
    <t>4218 - Entidades distritales fortalecidas</t>
  </si>
  <si>
    <t>1 - Ejecutar el 95 % del plan de acción anual de TI</t>
  </si>
  <si>
    <t>2 - Cumplir con el 90 % del Plan anual de mantenimiento de las 2 sedes administrativas a cargo de la entidad, los bienes muebles que las componen y atender los requerimientos internos y externos referentes a los mismos</t>
  </si>
  <si>
    <t>3 - Elaborar y mantener 1.00 Plan de acompañamiento a los servicios de asistencia técnica para fortalecer la gestión de la SCRD</t>
  </si>
  <si>
    <t>4 - Estructurar 1 Esquemas de gestión orientado hacia la articulación y fortalecimiento de las dinámicas de planeación, gestión institucional y gestión del conocimiento en la SCRD y el sector</t>
  </si>
  <si>
    <t>5 -Realizar 1 plan de acción de formación, fortalecimiento, eventos territoriales, actividades comunitarias, campañas y estrategias de comunicación</t>
  </si>
  <si>
    <t>6 - Fortalecer la implementación de 1 Sistema(s) de gestión documental de conformidad con la normatividad vigente</t>
  </si>
  <si>
    <t>7 - Diseñar e implementar 1 modelo de relacionamiento integral con la ciudadanía en la Secretaría de Cultura, Recreación y Deporte.</t>
  </si>
  <si>
    <t>2092 - Beneficiar 189809 Persona(s) a partir de la primera infancia y a lo largo de la vida en procesos de formación y exploración cultural artística patrimonial recreativa y deportiva en particular en espacios cercanos, parques de proximidad, estructurantes y entornos comunitarios</t>
  </si>
  <si>
    <t>4014 - Personas beneficiadas con procesos de formación y exploración cultural artística patrimonial</t>
  </si>
  <si>
    <t>1 - Beneficiar 8405 Persona(s) en procesos de cualificación y formación a nivel de educación informal en modalidad presencial y/o virtual en arte, cultura, patrimonio, recreación, deporte y convergencia digital en Bogotá D.C.</t>
  </si>
  <si>
    <t>2 - Beneficiar 975 Persona(s) en procesos de formación a nivel formal en educación superior, educación para el trabajo, el desarrollo humano y fomento para el apoyo a la profesionalización de agentes del sector cultura, recreación y deporte de Bogotá, D.C.</t>
  </si>
  <si>
    <t xml:space="preserve">3 - Fortalecer 1 Sistema(s) Distrital de Formación Artística y Cultural - SIDFAC,  para el crecimiento y sostenibilidad de los procesos de formación en arte, cultura, patrimonio, recreación, deporte y convergencia digital del Distrito Capital. </t>
  </si>
  <si>
    <t>2066 - Desarrollar 4 Estrategia(s) en arte, cultura, recreación, deporte, actividad física y prácticas de movimiento orientadas a promover la salud y bienestar como estrategia innovadora de promoción, prevención y atención terapéutica en salud, asegurando impactos medibles a nivel fisiológico, psicológico, social y conductual, priorizando los parques como entorno cotidiano principal</t>
  </si>
  <si>
    <t>3988 - Número de estrategias de atención enfocados en la dimensión terapéutica de las artes y la cultura</t>
  </si>
  <si>
    <t>1 - Desarrollar 3 estrategias en arte, cultura, recreación, deporte, actividad física y prácticas de movimiento orientadas a promover la salud y bienestar como estrategia innovadora de promoción, prevención y atención terapéutica en salud, asegurando impactos medibles a nivel fisiológico, psicológico, social y conductual, priorizando los parques como entorno cotidiano principal.</t>
  </si>
  <si>
    <t>2070 - Entregar 400 Beneficios Económicos Periódicos (BEPS) a creadores o gestores culturales que devenguen menos del salario mínimo legal vigente en Bogotá</t>
  </si>
  <si>
    <t>3992 - Número de Beneficios Económicos Periódicos - BEPS entregados a gestores culturales en situación de vulnerabilidad</t>
  </si>
  <si>
    <t>2 - Entregar 400 beneficios Económicos Periodicos (BEPS) a creadores o gestores culturales que devenguen menos del salario mínimo legal vigente en Bogotá.</t>
  </si>
  <si>
    <t>2068 - Desarrollar 8925 Actividad(es) para la promoción, fortalecimiento y desarrollo de las prácticas artísticas, culturales y patrimoniales con el objetivo de ejercer los derechos culturales y el desarrollo humano con alcance zonal, distrital y regional</t>
  </si>
  <si>
    <t>3990 - Número de actividades para la promoción fortalecimiento y desarrollo de las prácticas artísticas culturales y patrimoniales</t>
  </si>
  <si>
    <t>3 - Desarrollar 335 actividades para la promoción, el fortalecimiento y desarrollo de las prácticas artísticas, culturales y patrimoniales como un medio para el ejercicio de los derechos culturales y el desarrollo humano, con alcance zonal, distrital y regional.</t>
  </si>
  <si>
    <t>4 - Desarrollar 40 actividades para la sostenibilidad y salvaguardia asociadas a la Estructura Integradora de Patrimonios que vincule a las comunidades y a la ciudadanía en general.</t>
  </si>
  <si>
    <t>2168 - Estructurar y Construir 38 Parque(s) , equipamientos Culturales, Recreativos y/o Deportivos que promuevan el ejercicio de los derechos culturales de la ciudadanía. Como mínimo se construirá un escenario deportivo exclusivo para la práctica de nuevas tendencias deportivas y once zonas demarcadas y habilitadas para mascotas</t>
  </si>
  <si>
    <t>4092 - Equipamientos Culturales y Recreo Deportivos construidos y/o a adecuados</t>
  </si>
  <si>
    <t>1 - Estructurar y construir 8 parques y equipamientos culturales Recreativos y/o deportivos que promuevan el ejercicio de los derechos culturales de la ciudadanía. Como minimo se construirá un escenario deportivo exclusivo para la práctica de nuevas tendencias deportivas y once zonas demarcadas y habilitadas para mascotas.</t>
  </si>
  <si>
    <t>2161 - Adecuar y/o sostener 63 Equipamiento(s) culturales, recreativos y/o deportivos, algunos de ellos en barrios de borde, propiciando espacios de encuentro para las comunidades</t>
  </si>
  <si>
    <t>4083 - Número de equipamientos culturales adecuados y sostenidos</t>
  </si>
  <si>
    <t>2 - Adecuar y/o sostener 2 equipamiento cultural, recreativo y/o deportivo propiciando espacios de encuentro para las comunidades</t>
  </si>
  <si>
    <t>3 - Realizar 55 Encuentros de saberes, estrategias ciudadanas para la activación y apropiación de infraestructuras culturales.</t>
  </si>
  <si>
    <t>2162 - Apoyar 30 Iniciativa(s) de mejoramiento de equipamientos culturales del Distrito Capital con recursos provenientes de la contribución parafiscal para el fortalecimiento de las artes escénicas (LEP)</t>
  </si>
  <si>
    <t>4085 - Número de equipamientos culturales adecuados con recursos LEP</t>
  </si>
  <si>
    <t>4 - Apoyar 64 Iniciativas de mejoramiento de equipamientos culturales del Distrito Capital con recursos provenientes de la contribución parafiscal para el fortalecimiento de las artes escénicas (LEP).</t>
  </si>
  <si>
    <t>% Ejecución Fisica MPI</t>
  </si>
  <si>
    <t>TOTAL ENTIDAD 2026</t>
  </si>
  <si>
    <t>Fortalecimiento del fomento para el desarrollo de procesos culturales sostenibles en Bogotá D.C.</t>
  </si>
  <si>
    <t>Lograr que las ciudades y los asentamientos humanos sean inclusivos, seguros, resilientes y sostenibles</t>
  </si>
  <si>
    <t>META E INDICADOR ODS</t>
  </si>
  <si>
    <t>No.</t>
  </si>
  <si>
    <t>NOMBRE</t>
  </si>
  <si>
    <r>
      <rPr>
        <b/>
        <sz val="11"/>
        <color theme="1"/>
        <rFont val="Arial"/>
        <family val="2"/>
      </rPr>
      <t xml:space="preserve">Meta
</t>
    </r>
    <r>
      <rPr>
        <sz val="11"/>
        <color theme="1"/>
        <rFont val="Arial"/>
        <family val="2"/>
      </rPr>
      <t xml:space="preserve">11.4. Redoblar los esfuerzos para proteger y salvaguardar el patrimonio cultural y natural del mundo
</t>
    </r>
    <r>
      <rPr>
        <b/>
        <sz val="11"/>
        <color theme="1"/>
        <rFont val="Arial"/>
        <family val="2"/>
      </rPr>
      <t>Indicador</t>
    </r>
    <r>
      <rPr>
        <sz val="11"/>
        <color theme="1"/>
        <rFont val="Arial"/>
        <family val="2"/>
      </rPr>
      <t xml:space="preserve">
11.4.1. Gasto total (público y privado) per cápita dedicado a la preservación, protección y conservación de todo el patrimonio cultural y natural. por tipo de patrimonio (cultural, natural, mixto, designación del Centro del Patrimonio Mundial), nivel de gobierno (nacional, regional y local / municipal), el tipo de gastos: gastos de funcionamiento / de inversión y tipo de financiación privada (donaciones en especie, privado sector sin fines de lucro, patrocinio)</t>
    </r>
  </si>
  <si>
    <t>Fortalecimiento de la sostenibilidad económica del sector cultural y creativo, a través de la implementación de programas que permitan aumentar crecimiento y competitividad, en Bogotá D.C.</t>
  </si>
  <si>
    <t>Promover el crecimiento económico sostenido, inclusivo y sostenible, el empleo pleno y productivo y el trabajo decente para todos</t>
  </si>
  <si>
    <t>Fortalecimiento de la gobernanza territorial, la participación incidente y la atención diferenciada de los grupos étnicos, etarios y sectores sociales desde las prácticas culturales en Bogotá D.C.</t>
  </si>
  <si>
    <t>Reducir la desigualdad en los países y entre ellos</t>
  </si>
  <si>
    <t>Garantizar una educación inclusiva y equitativa de calidad y promover oportunidades de aprendizaje permanente para todos</t>
  </si>
  <si>
    <t>Fortalecimiento del acceso a la cultura escrita de los habitantes de Bogotá D.C</t>
  </si>
  <si>
    <t>Fortalecimiento de alianzas estratégicas a nivel bilateral y multilateral para el posicionamiento de la ciudad como referente cultural y recreodeportivo en escenarios internacionales en Bogotá D.C.</t>
  </si>
  <si>
    <t>Innovación y cambio cultural para la transformación de comportamientos que promuevan el orgullo por la ciudad de Bogotá D.C.</t>
  </si>
  <si>
    <t>Promover sociedades pacíficas e inclusivas para el desarrollo sostenible, facilitar el acceso a la justicia para todos y construir a todos los niveles instituciones eficaces e inclusivas que rindan cuentas</t>
  </si>
  <si>
    <r>
      <rPr>
        <b/>
        <sz val="11"/>
        <color theme="1"/>
        <rFont val="Arial"/>
        <family val="2"/>
      </rPr>
      <t xml:space="preserve">Meta
</t>
    </r>
    <r>
      <rPr>
        <sz val="11"/>
        <color theme="1"/>
        <rFont val="Arial"/>
        <family val="2"/>
      </rPr>
      <t xml:space="preserve">4.7. De aquí a 2030, asegurar que todos los alumnos adquieran los conocimientos teóricos y prácticos necesarios para promover el desarrollo sostenible, entre otras cosas mediante la educación para el desarrollo sostenible y los estilos de vida sostenibles, los derechos humanos, la igualdad de género, la promoción de una cultura de paz y no violencia, la ciudadanía mundial y la valoración de la diversidad cultural y la contribución de la cultura al desarrollo sostenible
</t>
    </r>
    <r>
      <rPr>
        <b/>
        <sz val="11"/>
        <color theme="1"/>
        <rFont val="Arial"/>
        <family val="2"/>
      </rPr>
      <t>Indicador</t>
    </r>
    <r>
      <rPr>
        <sz val="11"/>
        <color theme="1"/>
        <rFont val="Arial"/>
        <family val="2"/>
      </rPr>
      <t xml:space="preserve">
4.7.1. Grado en el que (i) la educación para la ciudadanía global y (ii) la educación para el desarrollo sostenible, incluida la igualdad de género y los derechos humanos, son integrados en todos los niveles en (a) las políticas nacionales de educación (b) los planes de estudio (c) la formación del profesorado y (d) evaluación de los alumnos</t>
    </r>
  </si>
  <si>
    <r>
      <rPr>
        <b/>
        <sz val="11"/>
        <color theme="1"/>
        <rFont val="Arial"/>
        <family val="2"/>
      </rPr>
      <t xml:space="preserve">Meta
</t>
    </r>
    <r>
      <rPr>
        <sz val="11"/>
        <color theme="1"/>
        <rFont val="Arial"/>
        <family val="2"/>
      </rPr>
      <t xml:space="preserve">16.10 Garantizar el acceso público a la información y proteger las libertades fundamentales, de conformidad con las leyes nacionales y los acuerdos internacionales
</t>
    </r>
    <r>
      <rPr>
        <b/>
        <sz val="11"/>
        <color theme="1"/>
        <rFont val="Arial"/>
        <family val="2"/>
      </rPr>
      <t>Indicador</t>
    </r>
    <r>
      <rPr>
        <sz val="11"/>
        <color theme="1"/>
        <rFont val="Arial"/>
        <family val="2"/>
      </rPr>
      <t xml:space="preserve">
16.10.2 Número de países que adoptan y aplican garantías constitucionales, legales y / o de política para el acceso público a la información</t>
    </r>
  </si>
  <si>
    <t>Fortalecimiento Institucional para una Gobernanza Pública Confiable en Bogotá D.C.</t>
  </si>
  <si>
    <t>Formación artística, cultural y deportiva a lo largo de la vida en Bogotá D.C.</t>
  </si>
  <si>
    <r>
      <rPr>
        <b/>
        <sz val="11"/>
        <color theme="1"/>
        <rFont val="Arial"/>
        <family val="2"/>
      </rPr>
      <t xml:space="preserve">Meta
</t>
    </r>
    <r>
      <rPr>
        <sz val="11"/>
        <color theme="1"/>
        <rFont val="Arial"/>
        <family val="2"/>
      </rPr>
      <t xml:space="preserve">16.6. Crear a todos los niveles instituciones eficaces y transparentes que rindan cuentas
</t>
    </r>
    <r>
      <rPr>
        <b/>
        <sz val="11"/>
        <color theme="1"/>
        <rFont val="Arial"/>
        <family val="2"/>
      </rPr>
      <t>Indicador</t>
    </r>
    <r>
      <rPr>
        <sz val="11"/>
        <color theme="1"/>
        <rFont val="Arial"/>
        <family val="2"/>
      </rPr>
      <t xml:space="preserve">
16.6.2 Proporción de la población que se siente satisfecha con su última experiencia de los servicios públicos</t>
    </r>
  </si>
  <si>
    <r>
      <rPr>
        <b/>
        <sz val="11"/>
        <color theme="1"/>
        <rFont val="Arial"/>
        <family val="2"/>
      </rPr>
      <t xml:space="preserve">Meta
</t>
    </r>
    <r>
      <rPr>
        <sz val="11"/>
        <color theme="1"/>
        <rFont val="Arial"/>
        <family val="2"/>
      </rPr>
      <t xml:space="preserve">4.3. De aquí a 2030, asegurar el acceso igualitario de todos los hombres y las mujeres a una formación técnica, profesional y superior de calidad, incluida la enseñanza universitaria.
</t>
    </r>
    <r>
      <rPr>
        <b/>
        <sz val="11"/>
        <color theme="1"/>
        <rFont val="Arial"/>
        <family val="2"/>
      </rPr>
      <t>Indicador</t>
    </r>
    <r>
      <rPr>
        <sz val="11"/>
        <color theme="1"/>
        <rFont val="Arial"/>
        <family val="2"/>
      </rPr>
      <t xml:space="preserve">
4.3.1. Tasa de participación de los jóvenes y adultos en la enseñanza académica y no académica, y en la capacitación en los últimos 12 meses</t>
    </r>
  </si>
  <si>
    <t>Fortalecimiento de prácticas y transformaciones culturales, patrimoniales, urbanas y sociales para el bienestar integral de Bogotá D.C.</t>
  </si>
  <si>
    <t>Garantizar una vida sana y promover el bienestar de todos a todas las edades</t>
  </si>
  <si>
    <t>Poner fin a la pobreza en todas sus formas y en todo el mundo</t>
  </si>
  <si>
    <r>
      <rPr>
        <b/>
        <sz val="11"/>
        <color theme="1"/>
        <rFont val="Arial"/>
        <family val="2"/>
      </rPr>
      <t xml:space="preserve">Meta
</t>
    </r>
    <r>
      <rPr>
        <sz val="11"/>
        <color theme="1"/>
        <rFont val="Arial"/>
        <family val="2"/>
      </rPr>
      <t xml:space="preserve">3.4. De aquí a 2030, reducir en un tercio la mortalidad prematura por enfermedades no transmisibles mediante su prevención y tratamiento, y promover la salud mental y el bienestar.
</t>
    </r>
    <r>
      <rPr>
        <b/>
        <sz val="11"/>
        <color theme="1"/>
        <rFont val="Arial"/>
        <family val="2"/>
      </rPr>
      <t>Indicador</t>
    </r>
    <r>
      <rPr>
        <sz val="11"/>
        <color theme="1"/>
        <rFont val="Arial"/>
        <family val="2"/>
      </rPr>
      <t xml:space="preserve">
3.4.2. Tasa de mortalidad por suicidio</t>
    </r>
  </si>
  <si>
    <r>
      <rPr>
        <b/>
        <sz val="11"/>
        <color theme="1"/>
        <rFont val="Arial"/>
        <family val="2"/>
      </rPr>
      <t xml:space="preserve">Meta
</t>
    </r>
    <r>
      <rPr>
        <sz val="11"/>
        <color theme="1"/>
        <rFont val="Arial"/>
        <family val="2"/>
      </rPr>
      <t xml:space="preserve">1.1. Para 2030, erradicar la pobreza extrema para todas las personas en el mundo, actualmente medida por un ingreso por persona inferior a 1,25 dólares al día
</t>
    </r>
    <r>
      <rPr>
        <b/>
        <sz val="11"/>
        <color theme="1"/>
        <rFont val="Arial"/>
        <family val="2"/>
      </rPr>
      <t>Indicador</t>
    </r>
    <r>
      <rPr>
        <sz val="11"/>
        <color theme="1"/>
        <rFont val="Arial"/>
        <family val="2"/>
      </rPr>
      <t xml:space="preserve">
1.1.1. Proporción de la población que vive por debajo del umbral internacional de la pobreza, desglosada por sexo, grupo de edad, situación laboral y ubicación geográfica (urbana o rural)</t>
    </r>
  </si>
  <si>
    <t>Asistencia Técnica para el desarrollo de infraestructuras culturales sostenibles en el Distrito Capital en Bogotá D.C.</t>
  </si>
  <si>
    <t>Código</t>
  </si>
  <si>
    <t>Nombre</t>
  </si>
  <si>
    <t>Proyecto de Inversión</t>
  </si>
  <si>
    <r>
      <rPr>
        <b/>
        <sz val="11"/>
        <color theme="1"/>
        <rFont val="Arial"/>
        <family val="2"/>
      </rPr>
      <t xml:space="preserve">Meta
</t>
    </r>
    <r>
      <rPr>
        <sz val="11"/>
        <color theme="1"/>
        <rFont val="Arial"/>
        <family val="2"/>
      </rPr>
      <t xml:space="preserve">8.5. De aquí a 2030, lograr el empleo pleno y productivo y el trabajo decente para todas las mujeres y los hombres, incluidos los jóvenes y las personas con discapacidad, así como la igualdad de remuneración por trabajo de igual valor
</t>
    </r>
    <r>
      <rPr>
        <b/>
        <sz val="11"/>
        <color theme="1"/>
        <rFont val="Arial"/>
        <family val="2"/>
      </rPr>
      <t>Indicador</t>
    </r>
    <r>
      <rPr>
        <sz val="11"/>
        <color theme="1"/>
        <rFont val="Arial"/>
        <family val="2"/>
      </rPr>
      <t xml:space="preserve">
8.5.1. Ingreso medio por hora de mujeres y hombres empleados, por ocupación, grupo de edad y personas con discapacidad</t>
    </r>
  </si>
  <si>
    <r>
      <rPr>
        <b/>
        <sz val="11"/>
        <color theme="1"/>
        <rFont val="Arial"/>
        <family val="2"/>
      </rPr>
      <t xml:space="preserve">Meta
</t>
    </r>
    <r>
      <rPr>
        <sz val="11"/>
        <color theme="1"/>
        <rFont val="Arial"/>
        <family val="2"/>
      </rPr>
      <t xml:space="preserve">8.9. De aquí a 2030, elaborar y poner en práctica políticas encaminadas a promover un turismo sostenible que cree puestos de trabajo y promueva la cultura y los productos locales
</t>
    </r>
    <r>
      <rPr>
        <b/>
        <sz val="11"/>
        <color theme="1"/>
        <rFont val="Arial"/>
        <family val="2"/>
      </rPr>
      <t>Indicador</t>
    </r>
    <r>
      <rPr>
        <sz val="11"/>
        <color theme="1"/>
        <rFont val="Arial"/>
        <family val="2"/>
      </rPr>
      <t xml:space="preserve">
8.9.1. Proporción directa del turismo en el PIB (como porcentaje del PIB total y en la tasa de crecimiento)</t>
    </r>
  </si>
  <si>
    <r>
      <rPr>
        <b/>
        <sz val="11"/>
        <color theme="1"/>
        <rFont val="Arial"/>
        <family val="2"/>
      </rPr>
      <t xml:space="preserve">Meta
</t>
    </r>
    <r>
      <rPr>
        <sz val="11"/>
        <color theme="1"/>
        <rFont val="Arial"/>
        <family val="2"/>
      </rPr>
      <t xml:space="preserve">10.3. Garantizar la igualdad de oportunidades y reducir la desigualdad de resultados, incluso eliminando las leyes, políticas y prácticas discriminatorias y promoviendo legislaciones, políticas y medidas adecuadas a ese respecto
</t>
    </r>
    <r>
      <rPr>
        <b/>
        <sz val="11"/>
        <color theme="1"/>
        <rFont val="Arial"/>
        <family val="2"/>
      </rPr>
      <t>Indicador</t>
    </r>
    <r>
      <rPr>
        <sz val="11"/>
        <color theme="1"/>
        <rFont val="Arial"/>
        <family val="2"/>
      </rPr>
      <t xml:space="preserve">
10.3.1 Porcentaje de la población que declara haberse sentido personalmente víctima de discriminación o acoso en los últimos 12 meses por motivos de discriminación prohibidos por el derecho internacional de los derechos humanos</t>
    </r>
  </si>
  <si>
    <r>
      <rPr>
        <b/>
        <sz val="11"/>
        <color theme="1"/>
        <rFont val="Arial"/>
        <family val="2"/>
      </rPr>
      <t xml:space="preserve">Meta
</t>
    </r>
    <r>
      <rPr>
        <sz val="11"/>
        <color theme="1"/>
        <rFont val="Arial"/>
        <family val="2"/>
      </rPr>
      <t xml:space="preserve">11.3 De aquí a 2030, aumentar la urbanización inclusiva y sostenible y la capacidad para la planificación y la gestión participativas, integradas y sostenibles de los asentamientos humanos en todos los países
</t>
    </r>
    <r>
      <rPr>
        <b/>
        <sz val="11"/>
        <color theme="1"/>
        <rFont val="Arial"/>
        <family val="2"/>
      </rPr>
      <t>Indicador</t>
    </r>
    <r>
      <rPr>
        <sz val="11"/>
        <color theme="1"/>
        <rFont val="Arial"/>
        <family val="2"/>
      </rPr>
      <t xml:space="preserve">
11.3.2. Porcentaje de ciudades con una estructura de participación directa de la sociedad civil en la planificación y la gestión urbanas que opera regular y democráticamente</t>
    </r>
  </si>
  <si>
    <r>
      <rPr>
        <b/>
        <sz val="11"/>
        <color theme="1"/>
        <rFont val="Arial"/>
        <family val="2"/>
      </rPr>
      <t xml:space="preserve">Meta
</t>
    </r>
    <r>
      <rPr>
        <sz val="11"/>
        <color theme="1"/>
        <rFont val="Arial"/>
        <family val="2"/>
      </rPr>
      <t xml:space="preserve">4.5. De aquí a 2030, eliminar las disparidades de género en la educación y asegurar el acceso igualitario a todos los niveles de la enseñanza y la formación profesional para las personas vulnerables, incluidas las personas con discapacidad, los pueblos indígenas y los niños en situaciones de vulnerabilidad.
</t>
    </r>
    <r>
      <rPr>
        <b/>
        <sz val="11"/>
        <color theme="1"/>
        <rFont val="Arial"/>
        <family val="2"/>
      </rPr>
      <t>Indicador</t>
    </r>
    <r>
      <rPr>
        <sz val="11"/>
        <color theme="1"/>
        <rFont val="Arial"/>
        <family val="2"/>
      </rPr>
      <t xml:space="preserve">
4.5.1. Índices de paridad (mujeres/hombres, zonas rurales y urbanas, quintil superior/inferior de recursos económicos, y otras características, como la situación en materia de discapacidad, los pueblos indígenas y los efectos de conflictos, a medida que se disponga de datos) para todos los indicadores de esta lista que puedan desglosarse</t>
    </r>
  </si>
  <si>
    <r>
      <rPr>
        <b/>
        <sz val="11"/>
        <color theme="1"/>
        <rFont val="Arial"/>
        <family val="2"/>
      </rPr>
      <t xml:space="preserve">Meta
</t>
    </r>
    <r>
      <rPr>
        <sz val="11"/>
        <color theme="1"/>
        <rFont val="Arial"/>
        <family val="2"/>
      </rPr>
      <t xml:space="preserve">11.7 De aquí a 2030, proporcionar acceso universal a zonas verdes y espacios públicos seguros, inclusivos y accesibles, en particular para las mujeres y los niños, las personas de edad y las personas con discapacidad
</t>
    </r>
    <r>
      <rPr>
        <b/>
        <sz val="11"/>
        <color theme="1"/>
        <rFont val="Arial"/>
        <family val="2"/>
      </rPr>
      <t>Indicador</t>
    </r>
    <r>
      <rPr>
        <sz val="11"/>
        <color theme="1"/>
        <rFont val="Arial"/>
        <family val="2"/>
      </rPr>
      <t xml:space="preserve">
11.7.1. Proporción media de la superficie edificada de las ciudades correspondiente a espacios abiertos para el uso público de todos, desglosada por grupo de edad, sexo y personas con discapacidad</t>
    </r>
  </si>
  <si>
    <t xml:space="preserve">                                                                             OBJETIVOS DE DESARROLLO SOSTENIBLE 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</si>
</sst>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"/>
    <numFmt numFmtId="165" formatCode="_-* #,##0_-;\-* #,##0_-;_-* &quot;-&quot;??_-;_-@_-"/>
  </numFmts>
  <fonts count="11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rgb="FF1F1F1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CE5CD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4" fillId="0" borderId="14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vertical="center" wrapText="1"/>
    </xf>
    <xf numFmtId="2" fontId="4" fillId="0" borderId="7" xfId="0" applyNumberFormat="1" applyFont="1" applyBorder="1" applyAlignment="1">
      <alignment vertical="center" wrapText="1"/>
    </xf>
    <xf numFmtId="2" fontId="4" fillId="0" borderId="4" xfId="0" applyNumberFormat="1" applyFont="1" applyBorder="1" applyAlignment="1">
      <alignment vertical="center" wrapText="1"/>
    </xf>
    <xf numFmtId="0" fontId="7" fillId="0" borderId="13" xfId="0" applyFont="1" applyBorder="1" applyAlignment="1">
      <alignment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wrapText="1"/>
    </xf>
    <xf numFmtId="3" fontId="4" fillId="0" borderId="3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3" fontId="4" fillId="0" borderId="13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vertical="center" wrapText="1"/>
    </xf>
    <xf numFmtId="164" fontId="4" fillId="4" borderId="8" xfId="0" applyNumberFormat="1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3" fontId="5" fillId="4" borderId="3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2" fontId="5" fillId="5" borderId="3" xfId="0" applyNumberFormat="1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7" xfId="0" applyFont="1" applyBorder="1" applyAlignment="1">
      <alignment horizontal="right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13" xfId="0" applyFont="1" applyBorder="1" applyAlignment="1">
      <alignment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2" fontId="5" fillId="2" borderId="3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3" fontId="4" fillId="0" borderId="13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wrapText="1"/>
    </xf>
    <xf numFmtId="0" fontId="4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3" fontId="4" fillId="0" borderId="3" xfId="0" applyNumberFormat="1" applyFont="1" applyBorder="1" applyAlignment="1">
      <alignment horizontal="right" vertical="center" wrapText="1"/>
    </xf>
    <xf numFmtId="2" fontId="4" fillId="0" borderId="3" xfId="0" applyNumberFormat="1" applyFont="1" applyBorder="1" applyAlignment="1">
      <alignment horizontal="righ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4" fontId="5" fillId="6" borderId="3" xfId="0" applyNumberFormat="1" applyFont="1" applyFill="1" applyBorder="1" applyAlignment="1">
      <alignment vertical="center" wrapText="1"/>
    </xf>
    <xf numFmtId="2" fontId="5" fillId="6" borderId="3" xfId="0" applyNumberFormat="1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5" fontId="7" fillId="0" borderId="7" xfId="1" applyNumberFormat="1" applyFont="1" applyBorder="1" applyAlignment="1">
      <alignment horizontal="right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4" borderId="3" xfId="0" applyNumberFormat="1" applyFont="1" applyFill="1" applyBorder="1" applyAlignment="1">
      <alignment horizontal="right" vertical="center" wrapText="1"/>
    </xf>
    <xf numFmtId="2" fontId="5" fillId="2" borderId="3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2" fontId="7" fillId="0" borderId="4" xfId="0" applyNumberFormat="1" applyFont="1" applyBorder="1" applyAlignment="1">
      <alignment wrapText="1"/>
    </xf>
    <xf numFmtId="2" fontId="7" fillId="0" borderId="7" xfId="0" applyNumberFormat="1" applyFont="1" applyBorder="1" applyAlignment="1">
      <alignment wrapText="1"/>
    </xf>
    <xf numFmtId="3" fontId="7" fillId="0" borderId="4" xfId="0" applyNumberFormat="1" applyFont="1" applyBorder="1" applyAlignment="1">
      <alignment wrapText="1"/>
    </xf>
    <xf numFmtId="3" fontId="7" fillId="0" borderId="7" xfId="0" applyNumberFormat="1" applyFont="1" applyBorder="1" applyAlignment="1">
      <alignment wrapText="1"/>
    </xf>
    <xf numFmtId="4" fontId="5" fillId="2" borderId="3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3" fontId="8" fillId="0" borderId="3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3" fontId="5" fillId="3" borderId="3" xfId="0" applyNumberFormat="1" applyFont="1" applyFill="1" applyBorder="1" applyAlignment="1">
      <alignment vertical="center" wrapText="1"/>
    </xf>
    <xf numFmtId="2" fontId="5" fillId="3" borderId="3" xfId="0" applyNumberFormat="1" applyFont="1" applyFill="1" applyBorder="1" applyAlignment="1">
      <alignment vertical="center" wrapText="1"/>
    </xf>
    <xf numFmtId="2" fontId="5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3" fillId="8" borderId="16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4"/>
  <sheetViews>
    <sheetView tabSelected="1" zoomScale="70" zoomScaleNormal="70" workbookViewId="0">
      <selection activeCell="C65" sqref="C65"/>
    </sheetView>
  </sheetViews>
  <sheetFormatPr baseColWidth="10" defaultColWidth="14.5" defaultRowHeight="16" x14ac:dyDescent="0.2"/>
  <cols>
    <col min="1" max="1" width="14.5" style="121"/>
    <col min="2" max="2" width="30" style="3" customWidth="1"/>
    <col min="3" max="3" width="52.5" style="4" customWidth="1"/>
    <col min="4" max="4" width="8.5" style="111" customWidth="1"/>
    <col min="5" max="5" width="18.6640625" style="111" customWidth="1"/>
    <col min="6" max="6" width="47.1640625" style="105" customWidth="1"/>
    <col min="7" max="7" width="30.83203125" style="105" customWidth="1"/>
    <col min="8" max="8" width="16.6640625" style="111" customWidth="1"/>
    <col min="9" max="9" width="26.1640625" style="111" customWidth="1"/>
    <col min="10" max="10" width="16.83203125" style="111" customWidth="1"/>
    <col min="11" max="11" width="16.5" style="111" bestFit="1" customWidth="1"/>
    <col min="12" max="12" width="70.1640625" style="111" customWidth="1"/>
    <col min="13" max="13" width="23.33203125" style="111" customWidth="1"/>
    <col min="14" max="14" width="23.5" style="111" customWidth="1"/>
    <col min="15" max="15" width="12.33203125" style="111" customWidth="1"/>
    <col min="16" max="16" width="24" style="111" customWidth="1"/>
    <col min="17" max="17" width="9.83203125" style="111" customWidth="1"/>
    <col min="18" max="18" width="11.83203125" style="111" customWidth="1"/>
    <col min="19" max="19" width="14.83203125" style="111" customWidth="1"/>
    <col min="20" max="20" width="15.1640625" style="111" customWidth="1"/>
    <col min="21" max="30" width="38.5" style="3" customWidth="1"/>
    <col min="31" max="16384" width="14.5" style="3"/>
  </cols>
  <sheetData>
    <row r="1" spans="1:30" ht="24" customHeight="1" x14ac:dyDescent="0.2">
      <c r="A1" s="14" t="s">
        <v>139</v>
      </c>
      <c r="B1" s="14"/>
      <c r="C1" s="15" t="s">
        <v>105</v>
      </c>
      <c r="D1" s="17" t="s">
        <v>132</v>
      </c>
      <c r="E1" s="17"/>
      <c r="F1" s="18" t="s">
        <v>0</v>
      </c>
      <c r="G1" s="17" t="s">
        <v>1</v>
      </c>
      <c r="H1" s="17" t="s">
        <v>2</v>
      </c>
      <c r="I1" s="17" t="s">
        <v>3</v>
      </c>
      <c r="J1" s="17" t="s">
        <v>4</v>
      </c>
      <c r="K1" s="17" t="s">
        <v>5</v>
      </c>
      <c r="L1" s="17" t="s">
        <v>6</v>
      </c>
      <c r="M1" s="17" t="s">
        <v>7</v>
      </c>
      <c r="N1" s="17" t="s">
        <v>8</v>
      </c>
      <c r="O1" s="17" t="s">
        <v>9</v>
      </c>
      <c r="P1" s="17" t="s">
        <v>10</v>
      </c>
      <c r="Q1" s="17" t="s">
        <v>11</v>
      </c>
      <c r="R1" s="17" t="s">
        <v>2</v>
      </c>
      <c r="S1" s="17" t="s">
        <v>3</v>
      </c>
      <c r="T1" s="17" t="s">
        <v>101</v>
      </c>
    </row>
    <row r="2" spans="1:30" ht="15" x14ac:dyDescent="0.2">
      <c r="A2" s="118" t="s">
        <v>106</v>
      </c>
      <c r="B2" s="14" t="s">
        <v>107</v>
      </c>
      <c r="C2" s="15"/>
      <c r="D2" s="17"/>
      <c r="E2" s="17"/>
      <c r="F2" s="18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30" ht="15" x14ac:dyDescent="0.2">
      <c r="A3" s="118"/>
      <c r="B3" s="14"/>
      <c r="C3" s="15"/>
      <c r="D3" s="19" t="s">
        <v>130</v>
      </c>
      <c r="E3" s="20" t="s">
        <v>131</v>
      </c>
      <c r="F3" s="18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71" customHeight="1" x14ac:dyDescent="0.2">
      <c r="A4" s="119">
        <v>11</v>
      </c>
      <c r="B4" s="112" t="s">
        <v>104</v>
      </c>
      <c r="C4" s="122" t="s">
        <v>108</v>
      </c>
      <c r="D4" s="10">
        <v>7965</v>
      </c>
      <c r="E4" s="10" t="s">
        <v>103</v>
      </c>
      <c r="F4" s="21" t="s">
        <v>12</v>
      </c>
      <c r="G4" s="22" t="s">
        <v>13</v>
      </c>
      <c r="H4" s="23">
        <v>779</v>
      </c>
      <c r="I4" s="23">
        <v>91</v>
      </c>
      <c r="J4" s="24">
        <f>M10</f>
        <v>44479016995</v>
      </c>
      <c r="K4" s="24">
        <f>+N10</f>
        <v>8766632732</v>
      </c>
      <c r="L4" s="25" t="s">
        <v>14</v>
      </c>
      <c r="M4" s="26">
        <v>11822283000</v>
      </c>
      <c r="N4" s="27">
        <v>2064770000</v>
      </c>
      <c r="O4" s="28">
        <f t="shared" ref="O4:O42" si="0">N4/M4*100</f>
        <v>17.465069986905238</v>
      </c>
      <c r="P4" s="26">
        <v>425657300</v>
      </c>
      <c r="Q4" s="29">
        <f>P4/M4*100</f>
        <v>3.6004661705357583</v>
      </c>
      <c r="R4" s="25">
        <v>231</v>
      </c>
      <c r="S4" s="25">
        <v>0</v>
      </c>
      <c r="T4" s="30">
        <f>S4/R4*100</f>
        <v>0</v>
      </c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41" customHeight="1" x14ac:dyDescent="0.2">
      <c r="A5" s="119"/>
      <c r="B5" s="113"/>
      <c r="C5" s="122"/>
      <c r="D5" s="31"/>
      <c r="E5" s="10"/>
      <c r="F5" s="32"/>
      <c r="G5" s="33"/>
      <c r="H5" s="34"/>
      <c r="I5" s="34"/>
      <c r="J5" s="34"/>
      <c r="K5" s="34"/>
      <c r="L5" s="6" t="s">
        <v>15</v>
      </c>
      <c r="M5" s="35">
        <v>580650000</v>
      </c>
      <c r="N5" s="35">
        <v>110220000</v>
      </c>
      <c r="O5" s="36">
        <f t="shared" si="0"/>
        <v>18.982175148540428</v>
      </c>
      <c r="P5" s="35">
        <v>22305000</v>
      </c>
      <c r="Q5" s="37">
        <f t="shared" ref="Q5:Q58" si="1">P5/M5*100</f>
        <v>3.8413846551278739</v>
      </c>
      <c r="R5" s="6">
        <v>128</v>
      </c>
      <c r="S5" s="6">
        <v>6</v>
      </c>
      <c r="T5" s="38">
        <f t="shared" ref="T5:T56" si="2">S5/R5*100</f>
        <v>4.6875</v>
      </c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43" customHeight="1" x14ac:dyDescent="0.2">
      <c r="A6" s="119"/>
      <c r="B6" s="113"/>
      <c r="C6" s="122"/>
      <c r="D6" s="31"/>
      <c r="E6" s="10"/>
      <c r="F6" s="32"/>
      <c r="G6" s="33"/>
      <c r="H6" s="34"/>
      <c r="I6" s="34"/>
      <c r="J6" s="34"/>
      <c r="K6" s="34"/>
      <c r="L6" s="6" t="s">
        <v>16</v>
      </c>
      <c r="M6" s="39">
        <v>1789352565</v>
      </c>
      <c r="N6" s="35">
        <v>418833000</v>
      </c>
      <c r="O6" s="36">
        <f t="shared" si="0"/>
        <v>23.406957812140281</v>
      </c>
      <c r="P6" s="35">
        <v>84858800</v>
      </c>
      <c r="Q6" s="37">
        <f t="shared" si="1"/>
        <v>4.7424303996792272</v>
      </c>
      <c r="R6" s="6">
        <v>185</v>
      </c>
      <c r="S6" s="6">
        <v>60</v>
      </c>
      <c r="T6" s="38">
        <f t="shared" si="2"/>
        <v>32.432432432432435</v>
      </c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44" customHeight="1" x14ac:dyDescent="0.2">
      <c r="A7" s="119"/>
      <c r="B7" s="113"/>
      <c r="C7" s="122"/>
      <c r="D7" s="31"/>
      <c r="E7" s="10"/>
      <c r="F7" s="32"/>
      <c r="G7" s="33"/>
      <c r="H7" s="34"/>
      <c r="I7" s="34"/>
      <c r="J7" s="34"/>
      <c r="K7" s="34"/>
      <c r="L7" s="6" t="s">
        <v>17</v>
      </c>
      <c r="M7" s="35">
        <v>351462000</v>
      </c>
      <c r="N7" s="35">
        <v>351462000</v>
      </c>
      <c r="O7" s="36">
        <f t="shared" si="0"/>
        <v>100</v>
      </c>
      <c r="P7" s="35">
        <v>75270900</v>
      </c>
      <c r="Q7" s="37">
        <f t="shared" si="1"/>
        <v>21.416511600116088</v>
      </c>
      <c r="R7" s="6">
        <v>1</v>
      </c>
      <c r="S7" s="6">
        <v>0.36</v>
      </c>
      <c r="T7" s="38">
        <f t="shared" si="2"/>
        <v>36</v>
      </c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53" customHeight="1" x14ac:dyDescent="0.2">
      <c r="A8" s="119"/>
      <c r="B8" s="113"/>
      <c r="C8" s="122"/>
      <c r="D8" s="31"/>
      <c r="E8" s="10"/>
      <c r="F8" s="32"/>
      <c r="G8" s="33"/>
      <c r="H8" s="34"/>
      <c r="I8" s="34"/>
      <c r="J8" s="34"/>
      <c r="K8" s="34"/>
      <c r="L8" s="6" t="s">
        <v>18</v>
      </c>
      <c r="M8" s="35">
        <v>26385573258</v>
      </c>
      <c r="N8" s="35">
        <v>5551896732</v>
      </c>
      <c r="O8" s="36">
        <f t="shared" si="0"/>
        <v>21.041410310525229</v>
      </c>
      <c r="P8" s="35">
        <v>3190303317</v>
      </c>
      <c r="Q8" s="37">
        <f t="shared" si="1"/>
        <v>12.091089648896345</v>
      </c>
      <c r="R8" s="6">
        <v>451</v>
      </c>
      <c r="S8" s="6">
        <v>85</v>
      </c>
      <c r="T8" s="38">
        <f t="shared" si="2"/>
        <v>18.847006651884701</v>
      </c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43" customHeight="1" x14ac:dyDescent="0.2">
      <c r="A9" s="119"/>
      <c r="B9" s="113"/>
      <c r="C9" s="122"/>
      <c r="D9" s="31"/>
      <c r="E9" s="10"/>
      <c r="F9" s="40"/>
      <c r="G9" s="41"/>
      <c r="H9" s="42"/>
      <c r="I9" s="42"/>
      <c r="J9" s="42"/>
      <c r="K9" s="42"/>
      <c r="L9" s="6" t="s">
        <v>19</v>
      </c>
      <c r="M9" s="35">
        <v>3549696172</v>
      </c>
      <c r="N9" s="35">
        <v>269451000</v>
      </c>
      <c r="O9" s="36">
        <f t="shared" si="0"/>
        <v>7.5908186769738002</v>
      </c>
      <c r="P9" s="35">
        <v>61438500</v>
      </c>
      <c r="Q9" s="37">
        <f t="shared" si="1"/>
        <v>1.7308101038231618</v>
      </c>
      <c r="R9" s="6">
        <v>27</v>
      </c>
      <c r="S9" s="6">
        <v>0</v>
      </c>
      <c r="T9" s="38">
        <f t="shared" si="2"/>
        <v>0</v>
      </c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thickBot="1" x14ac:dyDescent="0.25">
      <c r="A10" s="119"/>
      <c r="B10" s="114"/>
      <c r="C10" s="122"/>
      <c r="D10" s="31"/>
      <c r="E10" s="10"/>
      <c r="F10" s="43"/>
      <c r="G10" s="44"/>
      <c r="H10" s="45"/>
      <c r="I10" s="45"/>
      <c r="J10" s="46"/>
      <c r="K10" s="46"/>
      <c r="L10" s="47" t="s">
        <v>20</v>
      </c>
      <c r="M10" s="48">
        <f>SUM(M4:M9)</f>
        <v>44479016995</v>
      </c>
      <c r="N10" s="48">
        <f>SUM(N4:N9)</f>
        <v>8766632732</v>
      </c>
      <c r="O10" s="49">
        <f t="shared" si="0"/>
        <v>19.709591902594159</v>
      </c>
      <c r="P10" s="48">
        <f>SUM(P4:P9)</f>
        <v>3859833817</v>
      </c>
      <c r="Q10" s="50">
        <f t="shared" si="1"/>
        <v>8.6778757215652806</v>
      </c>
      <c r="R10" s="51"/>
      <c r="S10" s="51"/>
      <c r="T10" s="5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51" customHeight="1" x14ac:dyDescent="0.2">
      <c r="A11" s="119">
        <v>8</v>
      </c>
      <c r="B11" s="112" t="s">
        <v>110</v>
      </c>
      <c r="C11" s="122" t="s">
        <v>133</v>
      </c>
      <c r="D11" s="10">
        <v>7959</v>
      </c>
      <c r="E11" s="115" t="s">
        <v>109</v>
      </c>
      <c r="F11" s="53" t="s">
        <v>21</v>
      </c>
      <c r="G11" s="54" t="s">
        <v>22</v>
      </c>
      <c r="H11" s="55">
        <v>941</v>
      </c>
      <c r="I11" s="55">
        <v>46</v>
      </c>
      <c r="J11" s="56">
        <f t="shared" ref="J11" si="3">+M11+M12</f>
        <v>3756209141</v>
      </c>
      <c r="K11" s="56">
        <f>+N11+N12</f>
        <v>2861015999</v>
      </c>
      <c r="L11" s="57" t="s">
        <v>23</v>
      </c>
      <c r="M11" s="35">
        <v>3284698141</v>
      </c>
      <c r="N11" s="35">
        <v>2389504999</v>
      </c>
      <c r="O11" s="37">
        <f t="shared" si="0"/>
        <v>72.746562893372428</v>
      </c>
      <c r="P11" s="35">
        <v>68869700</v>
      </c>
      <c r="Q11" s="37">
        <f t="shared" si="1"/>
        <v>2.0966827709481146</v>
      </c>
      <c r="R11" s="6">
        <v>300</v>
      </c>
      <c r="S11" s="6">
        <v>0</v>
      </c>
      <c r="T11" s="58">
        <f t="shared" si="2"/>
        <v>0</v>
      </c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96" customHeight="1" x14ac:dyDescent="0.2">
      <c r="A12" s="119"/>
      <c r="B12" s="113"/>
      <c r="C12" s="122"/>
      <c r="D12" s="31"/>
      <c r="E12" s="116"/>
      <c r="F12" s="40"/>
      <c r="G12" s="41"/>
      <c r="H12" s="42"/>
      <c r="I12" s="42"/>
      <c r="J12" s="59"/>
      <c r="K12" s="59"/>
      <c r="L12" s="6" t="s">
        <v>24</v>
      </c>
      <c r="M12" s="35">
        <v>471511000</v>
      </c>
      <c r="N12" s="35">
        <v>471511000</v>
      </c>
      <c r="O12" s="37">
        <f t="shared" si="0"/>
        <v>100</v>
      </c>
      <c r="P12" s="35">
        <v>94817200</v>
      </c>
      <c r="Q12" s="37">
        <f t="shared" si="1"/>
        <v>20.109223326709238</v>
      </c>
      <c r="R12" s="6">
        <v>641</v>
      </c>
      <c r="S12" s="6">
        <v>46</v>
      </c>
      <c r="T12" s="38">
        <f t="shared" si="2"/>
        <v>7.1762870514820598</v>
      </c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54" customHeight="1" x14ac:dyDescent="0.2">
      <c r="A13" s="119"/>
      <c r="B13" s="113"/>
      <c r="C13" s="12" t="s">
        <v>134</v>
      </c>
      <c r="D13" s="31"/>
      <c r="E13" s="116"/>
      <c r="F13" s="60" t="s">
        <v>25</v>
      </c>
      <c r="G13" s="5" t="s">
        <v>26</v>
      </c>
      <c r="H13" s="6">
        <v>5</v>
      </c>
      <c r="I13" s="6">
        <v>2</v>
      </c>
      <c r="J13" s="35">
        <f>+M13</f>
        <v>934136000</v>
      </c>
      <c r="K13" s="35">
        <f>+N13</f>
        <v>697135500</v>
      </c>
      <c r="L13" s="6" t="s">
        <v>27</v>
      </c>
      <c r="M13" s="35">
        <v>934136000</v>
      </c>
      <c r="N13" s="35">
        <v>697135500</v>
      </c>
      <c r="O13" s="37">
        <f t="shared" si="0"/>
        <v>74.628908424469245</v>
      </c>
      <c r="P13" s="35">
        <v>159365600</v>
      </c>
      <c r="Q13" s="37">
        <f t="shared" si="1"/>
        <v>17.06021393030565</v>
      </c>
      <c r="R13" s="6">
        <v>5</v>
      </c>
      <c r="S13" s="6">
        <v>2</v>
      </c>
      <c r="T13" s="58">
        <f t="shared" si="2"/>
        <v>40</v>
      </c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79" customHeight="1" x14ac:dyDescent="0.2">
      <c r="A14" s="119"/>
      <c r="B14" s="113"/>
      <c r="C14" s="122" t="s">
        <v>134</v>
      </c>
      <c r="D14" s="31"/>
      <c r="E14" s="116"/>
      <c r="F14" s="60" t="s">
        <v>28</v>
      </c>
      <c r="G14" s="5" t="s">
        <v>29</v>
      </c>
      <c r="H14" s="6">
        <v>11</v>
      </c>
      <c r="I14" s="6">
        <v>8</v>
      </c>
      <c r="J14" s="35">
        <f t="shared" ref="J14:K14" si="4">+M14</f>
        <v>2553722000</v>
      </c>
      <c r="K14" s="35">
        <f t="shared" si="4"/>
        <v>570042000</v>
      </c>
      <c r="L14" s="6" t="s">
        <v>30</v>
      </c>
      <c r="M14" s="35">
        <v>2553722000</v>
      </c>
      <c r="N14" s="35">
        <v>570042000</v>
      </c>
      <c r="O14" s="37">
        <f t="shared" si="0"/>
        <v>22.322006859008145</v>
      </c>
      <c r="P14" s="35">
        <v>137756900</v>
      </c>
      <c r="Q14" s="37">
        <f t="shared" si="1"/>
        <v>5.3943577257038937</v>
      </c>
      <c r="R14" s="6">
        <v>70</v>
      </c>
      <c r="S14" s="6">
        <v>13</v>
      </c>
      <c r="T14" s="38">
        <f t="shared" si="2"/>
        <v>18.571428571428573</v>
      </c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50" customHeight="1" x14ac:dyDescent="0.2">
      <c r="A15" s="119"/>
      <c r="B15" s="113"/>
      <c r="C15" s="122"/>
      <c r="D15" s="31"/>
      <c r="E15" s="116"/>
      <c r="F15" s="53" t="s">
        <v>31</v>
      </c>
      <c r="G15" s="54" t="s">
        <v>32</v>
      </c>
      <c r="H15" s="61">
        <v>455</v>
      </c>
      <c r="I15" s="61">
        <v>120</v>
      </c>
      <c r="J15" s="56">
        <f>+M15+M16</f>
        <v>2782312859</v>
      </c>
      <c r="K15" s="56">
        <f>+N15+N16</f>
        <v>1709131859</v>
      </c>
      <c r="L15" s="6" t="s">
        <v>33</v>
      </c>
      <c r="M15" s="35">
        <v>458606000</v>
      </c>
      <c r="N15" s="35">
        <v>408606000</v>
      </c>
      <c r="O15" s="37">
        <f t="shared" si="0"/>
        <v>89.097395149649145</v>
      </c>
      <c r="P15" s="35">
        <v>85893400</v>
      </c>
      <c r="Q15" s="37">
        <f t="shared" si="1"/>
        <v>18.729235989062506</v>
      </c>
      <c r="R15" s="6">
        <v>4</v>
      </c>
      <c r="S15" s="6">
        <v>2</v>
      </c>
      <c r="T15" s="58">
        <f t="shared" si="2"/>
        <v>50</v>
      </c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47" customHeight="1" x14ac:dyDescent="0.2">
      <c r="A16" s="119"/>
      <c r="B16" s="113"/>
      <c r="C16" s="122" t="s">
        <v>133</v>
      </c>
      <c r="D16" s="31"/>
      <c r="E16" s="116"/>
      <c r="F16" s="40"/>
      <c r="G16" s="41"/>
      <c r="H16" s="42"/>
      <c r="I16" s="42"/>
      <c r="J16" s="59"/>
      <c r="K16" s="59"/>
      <c r="L16" s="6" t="s">
        <v>34</v>
      </c>
      <c r="M16" s="35">
        <v>2323706859</v>
      </c>
      <c r="N16" s="35">
        <v>1300525859</v>
      </c>
      <c r="O16" s="37">
        <f t="shared" si="0"/>
        <v>55.967724756799889</v>
      </c>
      <c r="P16" s="35">
        <v>257635859</v>
      </c>
      <c r="Q16" s="37">
        <f t="shared" si="1"/>
        <v>11.087278845098076</v>
      </c>
      <c r="R16" s="6">
        <v>451</v>
      </c>
      <c r="S16" s="6">
        <v>120</v>
      </c>
      <c r="T16" s="38">
        <f t="shared" si="2"/>
        <v>26.607538802660752</v>
      </c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thickBot="1" x14ac:dyDescent="0.25">
      <c r="A17" s="119"/>
      <c r="B17" s="114"/>
      <c r="C17" s="122"/>
      <c r="D17" s="31"/>
      <c r="E17" s="117"/>
      <c r="F17" s="63"/>
      <c r="G17" s="64"/>
      <c r="H17" s="65"/>
      <c r="I17" s="65"/>
      <c r="J17" s="65"/>
      <c r="K17" s="65"/>
      <c r="L17" s="66" t="s">
        <v>20</v>
      </c>
      <c r="M17" s="67">
        <f>SUM(M11:M16)</f>
        <v>10026380000</v>
      </c>
      <c r="N17" s="67">
        <f>SUM(N11:N16)</f>
        <v>5837325358</v>
      </c>
      <c r="O17" s="68">
        <f t="shared" si="0"/>
        <v>58.21967009030179</v>
      </c>
      <c r="P17" s="67">
        <f>SUM(P11:P16)</f>
        <v>804338659</v>
      </c>
      <c r="Q17" s="50">
        <f t="shared" si="1"/>
        <v>8.0222239631851178</v>
      </c>
      <c r="R17" s="69"/>
      <c r="S17" s="69"/>
      <c r="T17" s="58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87" customHeight="1" x14ac:dyDescent="0.2">
      <c r="A18" s="120">
        <v>10</v>
      </c>
      <c r="B18" s="13" t="s">
        <v>112</v>
      </c>
      <c r="C18" s="12" t="s">
        <v>135</v>
      </c>
      <c r="D18" s="10">
        <v>8027</v>
      </c>
      <c r="E18" s="115" t="s">
        <v>111</v>
      </c>
      <c r="F18" s="60" t="s">
        <v>35</v>
      </c>
      <c r="G18" s="5" t="s">
        <v>36</v>
      </c>
      <c r="H18" s="6">
        <v>18</v>
      </c>
      <c r="I18" s="6">
        <v>1</v>
      </c>
      <c r="J18" s="35">
        <f t="shared" ref="J18:K18" si="5">+M18</f>
        <v>2850036059</v>
      </c>
      <c r="K18" s="35">
        <f t="shared" si="5"/>
        <v>956660000</v>
      </c>
      <c r="L18" s="6" t="s">
        <v>37</v>
      </c>
      <c r="M18" s="35">
        <v>2850036059</v>
      </c>
      <c r="N18" s="35">
        <v>956660000</v>
      </c>
      <c r="O18" s="37">
        <f t="shared" si="0"/>
        <v>33.566592849904708</v>
      </c>
      <c r="P18" s="70">
        <v>195252600</v>
      </c>
      <c r="Q18" s="37">
        <f t="shared" si="1"/>
        <v>6.8508817417737804</v>
      </c>
      <c r="R18" s="6">
        <v>18</v>
      </c>
      <c r="S18" s="6">
        <v>1</v>
      </c>
      <c r="T18" s="38">
        <f t="shared" si="2"/>
        <v>5.5555555555555554</v>
      </c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113" customHeight="1" x14ac:dyDescent="0.2">
      <c r="A19" s="119">
        <v>11</v>
      </c>
      <c r="B19" s="9" t="s">
        <v>104</v>
      </c>
      <c r="C19" s="122" t="s">
        <v>136</v>
      </c>
      <c r="D19" s="31"/>
      <c r="E19" s="116"/>
      <c r="F19" s="53" t="s">
        <v>38</v>
      </c>
      <c r="G19" s="54" t="s">
        <v>39</v>
      </c>
      <c r="H19" s="61">
        <v>26</v>
      </c>
      <c r="I19" s="61">
        <v>0</v>
      </c>
      <c r="J19" s="71">
        <f t="shared" ref="J19:K19" si="6">+M19+M20+M21+M22</f>
        <v>8881648176</v>
      </c>
      <c r="K19" s="71">
        <f t="shared" si="6"/>
        <v>3546807000</v>
      </c>
      <c r="L19" s="6" t="s">
        <v>40</v>
      </c>
      <c r="M19" s="35">
        <v>140363000</v>
      </c>
      <c r="N19" s="35">
        <v>65880000</v>
      </c>
      <c r="O19" s="37">
        <f t="shared" si="0"/>
        <v>46.935445950856</v>
      </c>
      <c r="P19" s="35">
        <v>17080000</v>
      </c>
      <c r="Q19" s="37">
        <f t="shared" si="1"/>
        <v>12.168448950221924</v>
      </c>
      <c r="R19" s="6">
        <v>1</v>
      </c>
      <c r="S19" s="6">
        <v>0.11</v>
      </c>
      <c r="T19" s="58">
        <f t="shared" si="2"/>
        <v>11</v>
      </c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45" x14ac:dyDescent="0.2">
      <c r="A20" s="119"/>
      <c r="B20" s="9"/>
      <c r="C20" s="122"/>
      <c r="D20" s="31"/>
      <c r="E20" s="116"/>
      <c r="F20" s="32"/>
      <c r="G20" s="33"/>
      <c r="H20" s="72"/>
      <c r="I20" s="72"/>
      <c r="J20" s="34"/>
      <c r="K20" s="34"/>
      <c r="L20" s="6" t="s">
        <v>41</v>
      </c>
      <c r="M20" s="35">
        <v>2430873000</v>
      </c>
      <c r="N20" s="35">
        <v>1929822000</v>
      </c>
      <c r="O20" s="37">
        <f t="shared" si="0"/>
        <v>79.388022327781002</v>
      </c>
      <c r="P20" s="35">
        <v>390029500</v>
      </c>
      <c r="Q20" s="37">
        <f t="shared" si="1"/>
        <v>16.044832453196854</v>
      </c>
      <c r="R20" s="6">
        <v>1</v>
      </c>
      <c r="S20" s="6">
        <v>0.09</v>
      </c>
      <c r="T20" s="58">
        <f t="shared" si="2"/>
        <v>9</v>
      </c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60" x14ac:dyDescent="0.2">
      <c r="A21" s="119"/>
      <c r="B21" s="9"/>
      <c r="C21" s="122"/>
      <c r="D21" s="31"/>
      <c r="E21" s="116"/>
      <c r="F21" s="32"/>
      <c r="G21" s="33"/>
      <c r="H21" s="72"/>
      <c r="I21" s="72"/>
      <c r="J21" s="34"/>
      <c r="K21" s="34"/>
      <c r="L21" s="6" t="s">
        <v>42</v>
      </c>
      <c r="M21" s="35">
        <v>1419834000</v>
      </c>
      <c r="N21" s="35">
        <v>452451000</v>
      </c>
      <c r="O21" s="37">
        <f t="shared" si="0"/>
        <v>31.866471714298996</v>
      </c>
      <c r="P21" s="35">
        <v>109719900</v>
      </c>
      <c r="Q21" s="37">
        <f t="shared" si="1"/>
        <v>7.7276568951018216</v>
      </c>
      <c r="R21" s="6">
        <v>1</v>
      </c>
      <c r="S21" s="6">
        <v>0.17</v>
      </c>
      <c r="T21" s="58">
        <f t="shared" si="2"/>
        <v>17</v>
      </c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45" x14ac:dyDescent="0.2">
      <c r="A22" s="119"/>
      <c r="B22" s="9"/>
      <c r="C22" s="122"/>
      <c r="D22" s="31"/>
      <c r="E22" s="116"/>
      <c r="F22" s="40"/>
      <c r="G22" s="41"/>
      <c r="H22" s="59"/>
      <c r="I22" s="59"/>
      <c r="J22" s="42"/>
      <c r="K22" s="42"/>
      <c r="L22" s="6" t="s">
        <v>43</v>
      </c>
      <c r="M22" s="35">
        <v>4890578176</v>
      </c>
      <c r="N22" s="35">
        <v>1098654000</v>
      </c>
      <c r="O22" s="37">
        <f t="shared" si="0"/>
        <v>22.464705817228918</v>
      </c>
      <c r="P22" s="35">
        <v>255460600</v>
      </c>
      <c r="Q22" s="37">
        <f t="shared" si="1"/>
        <v>5.223525538425009</v>
      </c>
      <c r="R22" s="6">
        <v>26</v>
      </c>
      <c r="S22" s="6">
        <v>0</v>
      </c>
      <c r="T22" s="38">
        <f t="shared" si="2"/>
        <v>0</v>
      </c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69" customHeight="1" x14ac:dyDescent="0.2">
      <c r="A23" s="119">
        <v>10</v>
      </c>
      <c r="B23" s="9" t="s">
        <v>112</v>
      </c>
      <c r="C23" s="122" t="s">
        <v>135</v>
      </c>
      <c r="D23" s="31"/>
      <c r="E23" s="116"/>
      <c r="F23" s="60" t="s">
        <v>44</v>
      </c>
      <c r="G23" s="5" t="s">
        <v>45</v>
      </c>
      <c r="H23" s="6">
        <v>1</v>
      </c>
      <c r="I23" s="6">
        <v>0.09</v>
      </c>
      <c r="J23" s="35">
        <f t="shared" ref="J23:K23" si="7">+M23</f>
        <v>737600000</v>
      </c>
      <c r="K23" s="35">
        <f t="shared" si="7"/>
        <v>402600000</v>
      </c>
      <c r="L23" s="6" t="s">
        <v>46</v>
      </c>
      <c r="M23" s="35">
        <v>737600000</v>
      </c>
      <c r="N23" s="35">
        <v>402600000</v>
      </c>
      <c r="O23" s="37">
        <f t="shared" si="0"/>
        <v>54.582429501084597</v>
      </c>
      <c r="P23" s="35">
        <v>67602800</v>
      </c>
      <c r="Q23" s="37">
        <f t="shared" si="1"/>
        <v>9.1652386117136668</v>
      </c>
      <c r="R23" s="6">
        <v>13</v>
      </c>
      <c r="S23" s="6">
        <v>3</v>
      </c>
      <c r="T23" s="38">
        <f t="shared" si="2"/>
        <v>23.076923076923077</v>
      </c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5" x14ac:dyDescent="0.2">
      <c r="A24" s="119"/>
      <c r="B24" s="9"/>
      <c r="C24" s="122"/>
      <c r="D24" s="31"/>
      <c r="E24" s="117"/>
      <c r="F24" s="63"/>
      <c r="G24" s="63"/>
      <c r="H24" s="73"/>
      <c r="I24" s="73"/>
      <c r="J24" s="73"/>
      <c r="K24" s="73"/>
      <c r="L24" s="74" t="s">
        <v>20</v>
      </c>
      <c r="M24" s="75">
        <f>SUM(M18:M23)</f>
        <v>12469284235</v>
      </c>
      <c r="N24" s="75">
        <f>SUM(N18:N23)</f>
        <v>4906067000</v>
      </c>
      <c r="O24" s="76">
        <f t="shared" si="0"/>
        <v>39.345217476310104</v>
      </c>
      <c r="P24" s="75">
        <f>SUM(P18:P23)</f>
        <v>1035145400</v>
      </c>
      <c r="Q24" s="50">
        <f t="shared" si="1"/>
        <v>8.3015623069562654</v>
      </c>
      <c r="R24" s="77"/>
      <c r="S24" s="77"/>
      <c r="T24" s="5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112" customHeight="1" x14ac:dyDescent="0.2">
      <c r="A25" s="119">
        <v>4</v>
      </c>
      <c r="B25" s="10" t="s">
        <v>113</v>
      </c>
      <c r="C25" s="122" t="s">
        <v>137</v>
      </c>
      <c r="D25" s="10">
        <v>7970</v>
      </c>
      <c r="E25" s="16" t="s">
        <v>114</v>
      </c>
      <c r="F25" s="53" t="s">
        <v>47</v>
      </c>
      <c r="G25" s="54" t="s">
        <v>48</v>
      </c>
      <c r="H25" s="71">
        <f>R25</f>
        <v>5181134</v>
      </c>
      <c r="I25" s="71">
        <f>S25</f>
        <v>2022495</v>
      </c>
      <c r="J25" s="56">
        <f>M25+M26</f>
        <v>54498411130</v>
      </c>
      <c r="K25" s="56">
        <f>+N25+N26</f>
        <v>19863624187</v>
      </c>
      <c r="L25" s="6" t="s">
        <v>49</v>
      </c>
      <c r="M25" s="78">
        <v>53209955130</v>
      </c>
      <c r="N25" s="78">
        <v>18980374187</v>
      </c>
      <c r="O25" s="79">
        <f t="shared" si="0"/>
        <v>35.670720151197393</v>
      </c>
      <c r="P25" s="78">
        <v>10996451835</v>
      </c>
      <c r="Q25" s="37">
        <f t="shared" si="1"/>
        <v>20.666155060897907</v>
      </c>
      <c r="R25" s="78">
        <v>5181134</v>
      </c>
      <c r="S25" s="78">
        <v>2022495</v>
      </c>
      <c r="T25" s="38">
        <f t="shared" si="2"/>
        <v>39.035759353068265</v>
      </c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30" x14ac:dyDescent="0.2">
      <c r="A26" s="119"/>
      <c r="B26" s="10"/>
      <c r="C26" s="122"/>
      <c r="D26" s="31"/>
      <c r="E26" s="16"/>
      <c r="F26" s="40"/>
      <c r="G26" s="41"/>
      <c r="H26" s="42"/>
      <c r="I26" s="42"/>
      <c r="J26" s="59"/>
      <c r="K26" s="59"/>
      <c r="L26" s="6" t="s">
        <v>50</v>
      </c>
      <c r="M26" s="35">
        <v>1288456000</v>
      </c>
      <c r="N26" s="35">
        <v>883250000</v>
      </c>
      <c r="O26" s="79">
        <f t="shared" si="0"/>
        <v>68.551040935817753</v>
      </c>
      <c r="P26" s="35">
        <v>883250000</v>
      </c>
      <c r="Q26" s="37">
        <f t="shared" si="1"/>
        <v>68.551040935817753</v>
      </c>
      <c r="R26" s="6">
        <v>40</v>
      </c>
      <c r="S26" s="6">
        <v>14.7</v>
      </c>
      <c r="T26" s="58">
        <f t="shared" si="2"/>
        <v>36.75</v>
      </c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71" customHeight="1" x14ac:dyDescent="0.2">
      <c r="A27" s="119"/>
      <c r="B27" s="10"/>
      <c r="C27" s="122"/>
      <c r="D27" s="31"/>
      <c r="E27" s="16"/>
      <c r="F27" s="60" t="s">
        <v>51</v>
      </c>
      <c r="G27" s="5" t="s">
        <v>52</v>
      </c>
      <c r="H27" s="6">
        <f>R27</f>
        <v>2</v>
      </c>
      <c r="I27" s="6">
        <f>S27</f>
        <v>0</v>
      </c>
      <c r="J27" s="35">
        <f>+M27</f>
        <v>500000000</v>
      </c>
      <c r="K27" s="35">
        <f>+N27</f>
        <v>0</v>
      </c>
      <c r="L27" s="6" t="s">
        <v>53</v>
      </c>
      <c r="M27" s="36">
        <v>500000000</v>
      </c>
      <c r="N27" s="36">
        <v>0</v>
      </c>
      <c r="O27" s="79">
        <f t="shared" si="0"/>
        <v>0</v>
      </c>
      <c r="P27" s="37">
        <v>0</v>
      </c>
      <c r="Q27" s="37">
        <f t="shared" si="1"/>
        <v>0</v>
      </c>
      <c r="R27" s="6">
        <v>2</v>
      </c>
      <c r="S27" s="6">
        <v>0</v>
      </c>
      <c r="T27" s="58">
        <f t="shared" si="2"/>
        <v>0</v>
      </c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5" x14ac:dyDescent="0.2">
      <c r="A28" s="119"/>
      <c r="B28" s="10"/>
      <c r="C28" s="122"/>
      <c r="D28" s="31"/>
      <c r="E28" s="16"/>
      <c r="F28" s="80"/>
      <c r="G28" s="81"/>
      <c r="H28" s="69"/>
      <c r="I28" s="69"/>
      <c r="J28" s="69"/>
      <c r="K28" s="69"/>
      <c r="L28" s="82" t="s">
        <v>20</v>
      </c>
      <c r="M28" s="83">
        <f>SUM(M25:M27)</f>
        <v>54998411130</v>
      </c>
      <c r="N28" s="83">
        <f>SUM(N25:N27)</f>
        <v>19863624187</v>
      </c>
      <c r="O28" s="84">
        <f t="shared" si="0"/>
        <v>36.116723699614269</v>
      </c>
      <c r="P28" s="83">
        <f>SUM(P25:P27)</f>
        <v>11879701835</v>
      </c>
      <c r="Q28" s="50">
        <f t="shared" si="1"/>
        <v>21.600081876765302</v>
      </c>
      <c r="R28" s="85"/>
      <c r="S28" s="85"/>
      <c r="T28" s="5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80" customHeight="1" x14ac:dyDescent="0.2">
      <c r="A29" s="119">
        <v>8</v>
      </c>
      <c r="B29" s="9" t="s">
        <v>110</v>
      </c>
      <c r="C29" s="122" t="s">
        <v>134</v>
      </c>
      <c r="D29" s="86">
        <v>7929</v>
      </c>
      <c r="E29" s="16" t="s">
        <v>115</v>
      </c>
      <c r="F29" s="53" t="s">
        <v>54</v>
      </c>
      <c r="G29" s="54" t="s">
        <v>55</v>
      </c>
      <c r="H29" s="87">
        <v>13</v>
      </c>
      <c r="I29" s="87">
        <v>2</v>
      </c>
      <c r="J29" s="88">
        <f>+M29+M30</f>
        <v>37030517682</v>
      </c>
      <c r="K29" s="88">
        <f>+N29+N30</f>
        <v>5370423601</v>
      </c>
      <c r="L29" s="6" t="s">
        <v>56</v>
      </c>
      <c r="M29" s="35">
        <v>582158000</v>
      </c>
      <c r="N29" s="35">
        <v>294951000</v>
      </c>
      <c r="O29" s="37">
        <f t="shared" si="0"/>
        <v>50.665111533295082</v>
      </c>
      <c r="P29" s="35">
        <v>63198600</v>
      </c>
      <c r="Q29" s="37">
        <f t="shared" si="1"/>
        <v>10.85591883990257</v>
      </c>
      <c r="R29" s="6">
        <v>5</v>
      </c>
      <c r="S29" s="6">
        <v>0</v>
      </c>
      <c r="T29" s="58">
        <f t="shared" si="2"/>
        <v>0</v>
      </c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68" customHeight="1" x14ac:dyDescent="0.2">
      <c r="A30" s="119"/>
      <c r="B30" s="9"/>
      <c r="C30" s="122"/>
      <c r="D30" s="31"/>
      <c r="E30" s="16"/>
      <c r="F30" s="40"/>
      <c r="G30" s="41"/>
      <c r="H30" s="42"/>
      <c r="I30" s="42"/>
      <c r="J30" s="89"/>
      <c r="K30" s="89"/>
      <c r="L30" s="6" t="s">
        <v>57</v>
      </c>
      <c r="M30" s="35">
        <v>36448359682</v>
      </c>
      <c r="N30" s="35">
        <v>5075472601</v>
      </c>
      <c r="O30" s="37">
        <f t="shared" si="0"/>
        <v>13.9251056708226</v>
      </c>
      <c r="P30" s="35">
        <v>3470433200</v>
      </c>
      <c r="Q30" s="37">
        <f t="shared" si="1"/>
        <v>9.5215072235853491</v>
      </c>
      <c r="R30" s="6">
        <v>8</v>
      </c>
      <c r="S30" s="6">
        <v>2</v>
      </c>
      <c r="T30" s="58">
        <f t="shared" si="2"/>
        <v>25</v>
      </c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15" x14ac:dyDescent="0.2">
      <c r="A31" s="119"/>
      <c r="B31" s="9"/>
      <c r="C31" s="122"/>
      <c r="D31" s="31"/>
      <c r="E31" s="16"/>
      <c r="F31" s="80"/>
      <c r="G31" s="81"/>
      <c r="H31" s="69"/>
      <c r="I31" s="69"/>
      <c r="J31" s="69"/>
      <c r="K31" s="69"/>
      <c r="L31" s="82" t="s">
        <v>20</v>
      </c>
      <c r="M31" s="90">
        <f>SUM(M29:M30)</f>
        <v>37030517682</v>
      </c>
      <c r="N31" s="91">
        <f>SUM(N29:N30)</f>
        <v>5370423601</v>
      </c>
      <c r="O31" s="92">
        <f>N31/M31*100</f>
        <v>14.502696524846275</v>
      </c>
      <c r="P31" s="90">
        <f>SUM(P29:P30)</f>
        <v>3533631800</v>
      </c>
      <c r="Q31" s="50">
        <f t="shared" si="1"/>
        <v>9.5424855529839032</v>
      </c>
      <c r="R31" s="93"/>
      <c r="S31" s="93"/>
      <c r="T31" s="58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269" customHeight="1" x14ac:dyDescent="0.2">
      <c r="A32" s="120">
        <v>4</v>
      </c>
      <c r="B32" s="11" t="s">
        <v>113</v>
      </c>
      <c r="C32" s="12" t="s">
        <v>118</v>
      </c>
      <c r="D32" s="86">
        <v>7991</v>
      </c>
      <c r="E32" s="10" t="s">
        <v>116</v>
      </c>
      <c r="F32" s="60" t="s">
        <v>58</v>
      </c>
      <c r="G32" s="5" t="s">
        <v>59</v>
      </c>
      <c r="H32" s="6">
        <v>8</v>
      </c>
      <c r="I32" s="6">
        <v>8</v>
      </c>
      <c r="J32" s="35">
        <f t="shared" ref="J32:K34" si="8">M32</f>
        <v>12679030534</v>
      </c>
      <c r="K32" s="35">
        <f t="shared" si="8"/>
        <v>5167415189</v>
      </c>
      <c r="L32" s="6" t="s">
        <v>60</v>
      </c>
      <c r="M32" s="35">
        <v>12679030534</v>
      </c>
      <c r="N32" s="35">
        <v>5167415189</v>
      </c>
      <c r="O32" s="37">
        <f t="shared" si="0"/>
        <v>40.755601740551818</v>
      </c>
      <c r="P32" s="35">
        <v>1036697250</v>
      </c>
      <c r="Q32" s="37">
        <f t="shared" si="1"/>
        <v>8.1764709629809627</v>
      </c>
      <c r="R32" s="6">
        <v>8</v>
      </c>
      <c r="S32" s="6">
        <v>8</v>
      </c>
      <c r="T32" s="58">
        <f t="shared" si="2"/>
        <v>100</v>
      </c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50" x14ac:dyDescent="0.2">
      <c r="A33" s="120">
        <v>16</v>
      </c>
      <c r="B33" s="13" t="s">
        <v>117</v>
      </c>
      <c r="C33" s="12" t="s">
        <v>119</v>
      </c>
      <c r="D33" s="31"/>
      <c r="E33" s="10"/>
      <c r="F33" s="60" t="s">
        <v>61</v>
      </c>
      <c r="G33" s="5" t="s">
        <v>62</v>
      </c>
      <c r="H33" s="6">
        <v>34</v>
      </c>
      <c r="I33" s="6">
        <v>0</v>
      </c>
      <c r="J33" s="35">
        <f t="shared" si="8"/>
        <v>2791623273</v>
      </c>
      <c r="K33" s="35">
        <f t="shared" si="8"/>
        <v>1442196773</v>
      </c>
      <c r="L33" s="6" t="s">
        <v>63</v>
      </c>
      <c r="M33" s="35">
        <v>2791623273</v>
      </c>
      <c r="N33" s="35">
        <v>1442196773</v>
      </c>
      <c r="O33" s="37">
        <f t="shared" si="0"/>
        <v>51.661582956003684</v>
      </c>
      <c r="P33" s="35">
        <v>261123600</v>
      </c>
      <c r="Q33" s="37">
        <f t="shared" si="1"/>
        <v>9.3538265899103656</v>
      </c>
      <c r="R33" s="6">
        <v>34</v>
      </c>
      <c r="S33" s="6">
        <v>0</v>
      </c>
      <c r="T33" s="58">
        <f t="shared" si="2"/>
        <v>0</v>
      </c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261" customHeight="1" x14ac:dyDescent="0.2">
      <c r="A34" s="119">
        <v>4</v>
      </c>
      <c r="B34" s="10" t="s">
        <v>113</v>
      </c>
      <c r="C34" s="122" t="s">
        <v>118</v>
      </c>
      <c r="D34" s="31"/>
      <c r="E34" s="10"/>
      <c r="F34" s="60" t="s">
        <v>64</v>
      </c>
      <c r="G34" s="5" t="s">
        <v>65</v>
      </c>
      <c r="H34" s="6">
        <v>2275</v>
      </c>
      <c r="I34" s="6">
        <v>976</v>
      </c>
      <c r="J34" s="35">
        <f t="shared" si="8"/>
        <v>2011158000</v>
      </c>
      <c r="K34" s="35">
        <f t="shared" si="8"/>
        <v>947469000</v>
      </c>
      <c r="L34" s="6" t="s">
        <v>66</v>
      </c>
      <c r="M34" s="35">
        <v>2011158000</v>
      </c>
      <c r="N34" s="35">
        <v>947469000</v>
      </c>
      <c r="O34" s="37">
        <f t="shared" si="0"/>
        <v>47.11061985184655</v>
      </c>
      <c r="P34" s="35">
        <v>182831300</v>
      </c>
      <c r="Q34" s="37">
        <f t="shared" si="1"/>
        <v>9.0908471636738639</v>
      </c>
      <c r="R34" s="6">
        <v>2275</v>
      </c>
      <c r="S34" s="6">
        <v>976</v>
      </c>
      <c r="T34" s="38">
        <f t="shared" si="2"/>
        <v>42.901098901098898</v>
      </c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5" x14ac:dyDescent="0.2">
      <c r="A35" s="119"/>
      <c r="B35" s="10"/>
      <c r="C35" s="122"/>
      <c r="D35" s="31"/>
      <c r="E35" s="10"/>
      <c r="F35" s="80"/>
      <c r="G35" s="81"/>
      <c r="H35" s="69"/>
      <c r="I35" s="69"/>
      <c r="J35" s="69"/>
      <c r="K35" s="69"/>
      <c r="L35" s="82" t="s">
        <v>20</v>
      </c>
      <c r="M35" s="67">
        <f t="shared" ref="M35:N35" si="9">SUM(M32:M34)</f>
        <v>17481811807</v>
      </c>
      <c r="N35" s="67">
        <f t="shared" si="9"/>
        <v>7557080962</v>
      </c>
      <c r="O35" s="68">
        <f>N35/M35*100</f>
        <v>43.228247995290872</v>
      </c>
      <c r="P35" s="67">
        <f>SUM(P32:P34)</f>
        <v>1480652150</v>
      </c>
      <c r="Q35" s="68">
        <f t="shared" si="1"/>
        <v>8.4696721732648044</v>
      </c>
      <c r="R35" s="82"/>
      <c r="S35" s="82"/>
      <c r="T35" s="58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48" customHeight="1" x14ac:dyDescent="0.2">
      <c r="A36" s="119">
        <v>16</v>
      </c>
      <c r="B36" s="9" t="s">
        <v>117</v>
      </c>
      <c r="C36" s="122" t="s">
        <v>122</v>
      </c>
      <c r="D36" s="86">
        <v>8036</v>
      </c>
      <c r="E36" s="16" t="s">
        <v>120</v>
      </c>
      <c r="F36" s="53" t="s">
        <v>67</v>
      </c>
      <c r="G36" s="54" t="s">
        <v>68</v>
      </c>
      <c r="H36" s="87">
        <v>1</v>
      </c>
      <c r="I36" s="94">
        <v>0.3</v>
      </c>
      <c r="J36" s="95">
        <f>M43</f>
        <v>13424000000</v>
      </c>
      <c r="K36" s="95">
        <f>N43</f>
        <v>10548317004</v>
      </c>
      <c r="L36" s="6" t="s">
        <v>69</v>
      </c>
      <c r="M36" s="35">
        <v>2700000000</v>
      </c>
      <c r="N36" s="35">
        <v>1916041704</v>
      </c>
      <c r="O36" s="37">
        <f t="shared" si="0"/>
        <v>70.964507555555556</v>
      </c>
      <c r="P36" s="35">
        <v>413090800</v>
      </c>
      <c r="Q36" s="37">
        <f t="shared" si="1"/>
        <v>15.29965925925926</v>
      </c>
      <c r="R36" s="6">
        <v>95</v>
      </c>
      <c r="S36" s="6">
        <v>30.31</v>
      </c>
      <c r="T36" s="38">
        <f t="shared" si="2"/>
        <v>31.905263157894737</v>
      </c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52" customHeight="1" x14ac:dyDescent="0.2">
      <c r="A37" s="119"/>
      <c r="B37" s="9"/>
      <c r="C37" s="122"/>
      <c r="D37" s="31"/>
      <c r="E37" s="16"/>
      <c r="F37" s="32"/>
      <c r="G37" s="33"/>
      <c r="H37" s="34"/>
      <c r="I37" s="96"/>
      <c r="J37" s="34"/>
      <c r="K37" s="34"/>
      <c r="L37" s="6" t="s">
        <v>70</v>
      </c>
      <c r="M37" s="35">
        <v>11000000</v>
      </c>
      <c r="N37" s="35">
        <v>0</v>
      </c>
      <c r="O37" s="37">
        <f t="shared" si="0"/>
        <v>0</v>
      </c>
      <c r="P37" s="6">
        <v>0</v>
      </c>
      <c r="Q37" s="37">
        <f t="shared" si="1"/>
        <v>0</v>
      </c>
      <c r="R37" s="6">
        <v>90</v>
      </c>
      <c r="S37" s="6">
        <v>10</v>
      </c>
      <c r="T37" s="38">
        <f t="shared" si="2"/>
        <v>11.111111111111111</v>
      </c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36" customHeight="1" x14ac:dyDescent="0.2">
      <c r="A38" s="119"/>
      <c r="B38" s="9"/>
      <c r="C38" s="122"/>
      <c r="D38" s="31"/>
      <c r="E38" s="16"/>
      <c r="F38" s="32"/>
      <c r="G38" s="33"/>
      <c r="H38" s="34"/>
      <c r="I38" s="96"/>
      <c r="J38" s="34"/>
      <c r="K38" s="34"/>
      <c r="L38" s="6" t="s">
        <v>71</v>
      </c>
      <c r="M38" s="35">
        <v>4185676500</v>
      </c>
      <c r="N38" s="35">
        <v>3858413100</v>
      </c>
      <c r="O38" s="37">
        <f t="shared" si="0"/>
        <v>92.181349896486267</v>
      </c>
      <c r="P38" s="35">
        <v>888639388</v>
      </c>
      <c r="Q38" s="37">
        <f t="shared" si="1"/>
        <v>21.230484200104812</v>
      </c>
      <c r="R38" s="6">
        <v>1</v>
      </c>
      <c r="S38" s="6">
        <v>0.24</v>
      </c>
      <c r="T38" s="58">
        <f t="shared" si="2"/>
        <v>24</v>
      </c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45" x14ac:dyDescent="0.2">
      <c r="A39" s="119"/>
      <c r="B39" s="9"/>
      <c r="C39" s="122"/>
      <c r="D39" s="31"/>
      <c r="E39" s="16"/>
      <c r="F39" s="32"/>
      <c r="G39" s="33"/>
      <c r="H39" s="34"/>
      <c r="I39" s="96"/>
      <c r="J39" s="34"/>
      <c r="K39" s="34"/>
      <c r="L39" s="6" t="s">
        <v>72</v>
      </c>
      <c r="M39" s="35">
        <v>1700000000</v>
      </c>
      <c r="N39" s="35">
        <v>1614288000</v>
      </c>
      <c r="O39" s="37">
        <f t="shared" si="0"/>
        <v>94.958117647058828</v>
      </c>
      <c r="P39" s="35">
        <v>368910200</v>
      </c>
      <c r="Q39" s="37">
        <f t="shared" si="1"/>
        <v>21.700600000000001</v>
      </c>
      <c r="R39" s="6">
        <v>0.25</v>
      </c>
      <c r="S39" s="6">
        <v>0.09</v>
      </c>
      <c r="T39" s="58">
        <f t="shared" si="2"/>
        <v>36</v>
      </c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37" customHeight="1" x14ac:dyDescent="0.2">
      <c r="A40" s="119"/>
      <c r="B40" s="9"/>
      <c r="C40" s="122"/>
      <c r="D40" s="31"/>
      <c r="E40" s="16"/>
      <c r="F40" s="32"/>
      <c r="G40" s="33"/>
      <c r="H40" s="34"/>
      <c r="I40" s="96"/>
      <c r="J40" s="34"/>
      <c r="K40" s="34"/>
      <c r="L40" s="6" t="s">
        <v>73</v>
      </c>
      <c r="M40" s="35">
        <v>4000000000</v>
      </c>
      <c r="N40" s="35">
        <v>2376846500</v>
      </c>
      <c r="O40" s="37">
        <f t="shared" si="0"/>
        <v>59.421162500000001</v>
      </c>
      <c r="P40" s="35">
        <v>682222008</v>
      </c>
      <c r="Q40" s="37">
        <f t="shared" si="1"/>
        <v>17.055550199999999</v>
      </c>
      <c r="R40" s="6">
        <v>0.25</v>
      </c>
      <c r="S40" s="6">
        <v>0.05</v>
      </c>
      <c r="T40" s="58">
        <f t="shared" si="2"/>
        <v>20</v>
      </c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40" customHeight="1" x14ac:dyDescent="0.2">
      <c r="A41" s="119"/>
      <c r="B41" s="9"/>
      <c r="C41" s="122"/>
      <c r="D41" s="31"/>
      <c r="E41" s="16"/>
      <c r="F41" s="32"/>
      <c r="G41" s="33"/>
      <c r="H41" s="34"/>
      <c r="I41" s="96"/>
      <c r="J41" s="34"/>
      <c r="K41" s="34"/>
      <c r="L41" s="6" t="s">
        <v>74</v>
      </c>
      <c r="M41" s="35">
        <v>617323500</v>
      </c>
      <c r="N41" s="35">
        <v>582774500</v>
      </c>
      <c r="O41" s="37">
        <f t="shared" si="0"/>
        <v>94.403420572843899</v>
      </c>
      <c r="P41" s="35">
        <v>139700600</v>
      </c>
      <c r="Q41" s="37">
        <f t="shared" si="1"/>
        <v>22.630047292869946</v>
      </c>
      <c r="R41" s="6">
        <v>0.25</v>
      </c>
      <c r="S41" s="6">
        <v>0.08</v>
      </c>
      <c r="T41" s="58">
        <f t="shared" si="2"/>
        <v>32</v>
      </c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39" customHeight="1" x14ac:dyDescent="0.2">
      <c r="A42" s="119"/>
      <c r="B42" s="9"/>
      <c r="C42" s="122"/>
      <c r="D42" s="31"/>
      <c r="E42" s="16"/>
      <c r="F42" s="40"/>
      <c r="G42" s="41"/>
      <c r="H42" s="42"/>
      <c r="I42" s="97"/>
      <c r="J42" s="42"/>
      <c r="K42" s="42"/>
      <c r="L42" s="6" t="s">
        <v>75</v>
      </c>
      <c r="M42" s="35">
        <v>210000000</v>
      </c>
      <c r="N42" s="35">
        <v>199953200</v>
      </c>
      <c r="O42" s="37">
        <f t="shared" si="0"/>
        <v>95.215809523809526</v>
      </c>
      <c r="P42" s="35">
        <v>49163400</v>
      </c>
      <c r="Q42" s="37">
        <f t="shared" si="1"/>
        <v>23.41114285714286</v>
      </c>
      <c r="R42" s="6">
        <v>1</v>
      </c>
      <c r="S42" s="6">
        <v>0.27</v>
      </c>
      <c r="T42" s="58">
        <f t="shared" si="2"/>
        <v>27</v>
      </c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" x14ac:dyDescent="0.2">
      <c r="A43" s="119"/>
      <c r="B43" s="9"/>
      <c r="C43" s="122"/>
      <c r="D43" s="31"/>
      <c r="E43" s="62"/>
      <c r="F43" s="80"/>
      <c r="G43" s="81"/>
      <c r="H43" s="69"/>
      <c r="I43" s="69"/>
      <c r="J43" s="69"/>
      <c r="K43" s="69"/>
      <c r="L43" s="82" t="s">
        <v>20</v>
      </c>
      <c r="M43" s="90">
        <f t="shared" ref="M43:N43" si="10">SUM(M36:M42)</f>
        <v>13424000000</v>
      </c>
      <c r="N43" s="90">
        <f t="shared" si="10"/>
        <v>10548317004</v>
      </c>
      <c r="O43" s="92">
        <f t="shared" ref="O43:O58" si="11">N43/M43*100</f>
        <v>78.578046811680565</v>
      </c>
      <c r="P43" s="90">
        <f>SUM(P36:P42)</f>
        <v>2541726396</v>
      </c>
      <c r="Q43" s="68">
        <f t="shared" si="1"/>
        <v>18.934195441001194</v>
      </c>
      <c r="R43" s="82"/>
      <c r="S43" s="82"/>
      <c r="T43" s="58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52" customHeight="1" x14ac:dyDescent="0.2">
      <c r="A44" s="119">
        <v>4</v>
      </c>
      <c r="B44" s="10" t="s">
        <v>113</v>
      </c>
      <c r="C44" s="122" t="s">
        <v>123</v>
      </c>
      <c r="D44" s="86">
        <v>7893</v>
      </c>
      <c r="E44" s="16" t="s">
        <v>121</v>
      </c>
      <c r="F44" s="53" t="s">
        <v>76</v>
      </c>
      <c r="G44" s="54" t="s">
        <v>77</v>
      </c>
      <c r="H44" s="87">
        <v>2345</v>
      </c>
      <c r="I44" s="87">
        <v>594</v>
      </c>
      <c r="J44" s="95">
        <f>M44+M45+M46</f>
        <v>3100161146</v>
      </c>
      <c r="K44" s="95">
        <f>N44+N45+N46</f>
        <v>971427000</v>
      </c>
      <c r="L44" s="6" t="s">
        <v>78</v>
      </c>
      <c r="M44" s="35">
        <v>2364518000</v>
      </c>
      <c r="N44" s="35">
        <v>648903000</v>
      </c>
      <c r="O44" s="36">
        <f t="shared" si="11"/>
        <v>27.443352091208439</v>
      </c>
      <c r="P44" s="35">
        <v>151776300</v>
      </c>
      <c r="Q44" s="37">
        <f t="shared" si="1"/>
        <v>6.4189107462916324</v>
      </c>
      <c r="R44" s="6">
        <v>2000</v>
      </c>
      <c r="S44" s="6">
        <v>594</v>
      </c>
      <c r="T44" s="58">
        <f t="shared" si="2"/>
        <v>29.7</v>
      </c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60" x14ac:dyDescent="0.2">
      <c r="A45" s="119"/>
      <c r="B45" s="10"/>
      <c r="C45" s="122"/>
      <c r="D45" s="31"/>
      <c r="E45" s="16"/>
      <c r="F45" s="32"/>
      <c r="G45" s="33"/>
      <c r="H45" s="34"/>
      <c r="I45" s="34"/>
      <c r="J45" s="98"/>
      <c r="K45" s="98"/>
      <c r="L45" s="6" t="s">
        <v>79</v>
      </c>
      <c r="M45" s="35">
        <v>499523655</v>
      </c>
      <c r="N45" s="35">
        <v>278271000</v>
      </c>
      <c r="O45" s="36">
        <f t="shared" si="11"/>
        <v>55.707271760733732</v>
      </c>
      <c r="P45" s="35">
        <v>62600400</v>
      </c>
      <c r="Q45" s="37">
        <f t="shared" si="1"/>
        <v>12.532019129304297</v>
      </c>
      <c r="R45" s="6">
        <v>345</v>
      </c>
      <c r="S45" s="6">
        <v>0</v>
      </c>
      <c r="T45" s="58">
        <f t="shared" si="2"/>
        <v>0</v>
      </c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55" customHeight="1" x14ac:dyDescent="0.2">
      <c r="A46" s="119"/>
      <c r="B46" s="10"/>
      <c r="C46" s="122"/>
      <c r="D46" s="31"/>
      <c r="E46" s="16"/>
      <c r="F46" s="40"/>
      <c r="G46" s="41"/>
      <c r="H46" s="42"/>
      <c r="I46" s="42"/>
      <c r="J46" s="99"/>
      <c r="K46" s="99"/>
      <c r="L46" s="6" t="s">
        <v>80</v>
      </c>
      <c r="M46" s="35">
        <v>236119491</v>
      </c>
      <c r="N46" s="35">
        <v>44253000</v>
      </c>
      <c r="O46" s="36">
        <f t="shared" si="11"/>
        <v>18.741781888730227</v>
      </c>
      <c r="P46" s="35">
        <v>9670100</v>
      </c>
      <c r="Q46" s="37">
        <f t="shared" si="1"/>
        <v>4.0954264127225315</v>
      </c>
      <c r="R46" s="6">
        <v>1</v>
      </c>
      <c r="S46" s="6">
        <v>0.33</v>
      </c>
      <c r="T46" s="58">
        <f t="shared" si="2"/>
        <v>33</v>
      </c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" x14ac:dyDescent="0.2">
      <c r="A47" s="119"/>
      <c r="B47" s="10"/>
      <c r="C47" s="122"/>
      <c r="D47" s="31"/>
      <c r="E47" s="16"/>
      <c r="F47" s="80"/>
      <c r="G47" s="81"/>
      <c r="H47" s="69"/>
      <c r="I47" s="69"/>
      <c r="J47" s="69"/>
      <c r="K47" s="69"/>
      <c r="L47" s="82" t="s">
        <v>20</v>
      </c>
      <c r="M47" s="67">
        <f t="shared" ref="M47:N47" si="12">SUM(M44:M46)</f>
        <v>3100161146</v>
      </c>
      <c r="N47" s="67">
        <f t="shared" si="12"/>
        <v>971427000</v>
      </c>
      <c r="O47" s="100">
        <f t="shared" si="11"/>
        <v>31.334725978789489</v>
      </c>
      <c r="P47" s="67">
        <f>SUM(P44:P46)</f>
        <v>224046800</v>
      </c>
      <c r="Q47" s="68">
        <f t="shared" si="1"/>
        <v>7.2269404540172886</v>
      </c>
      <c r="R47" s="69"/>
      <c r="S47" s="69"/>
      <c r="T47" s="58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20" x14ac:dyDescent="0.2">
      <c r="A48" s="120">
        <v>3</v>
      </c>
      <c r="B48" s="11" t="s">
        <v>125</v>
      </c>
      <c r="C48" s="12" t="s">
        <v>127</v>
      </c>
      <c r="D48" s="86">
        <v>7957</v>
      </c>
      <c r="E48" s="16" t="s">
        <v>124</v>
      </c>
      <c r="F48" s="60" t="s">
        <v>81</v>
      </c>
      <c r="G48" s="5" t="s">
        <v>82</v>
      </c>
      <c r="H48" s="6">
        <v>3</v>
      </c>
      <c r="I48" s="6">
        <v>3</v>
      </c>
      <c r="J48" s="35">
        <f t="shared" ref="J48:K48" si="13">M48</f>
        <v>3897541000</v>
      </c>
      <c r="K48" s="35">
        <f t="shared" si="13"/>
        <v>550419000</v>
      </c>
      <c r="L48" s="101" t="s">
        <v>83</v>
      </c>
      <c r="M48" s="102">
        <v>3897541000</v>
      </c>
      <c r="N48" s="102">
        <v>550419000</v>
      </c>
      <c r="O48" s="37">
        <f t="shared" si="11"/>
        <v>14.122211927982283</v>
      </c>
      <c r="P48" s="102">
        <v>160115000</v>
      </c>
      <c r="Q48" s="37">
        <f t="shared" si="1"/>
        <v>4.1081030321425738</v>
      </c>
      <c r="R48" s="6">
        <v>3</v>
      </c>
      <c r="S48" s="6">
        <v>3</v>
      </c>
      <c r="T48" s="58">
        <f t="shared" si="2"/>
        <v>100</v>
      </c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0" x14ac:dyDescent="0.2">
      <c r="A49" s="120">
        <v>1</v>
      </c>
      <c r="B49" s="11" t="s">
        <v>126</v>
      </c>
      <c r="C49" s="12" t="s">
        <v>128</v>
      </c>
      <c r="D49" s="31"/>
      <c r="E49" s="16"/>
      <c r="F49" s="60" t="s">
        <v>84</v>
      </c>
      <c r="G49" s="5" t="s">
        <v>85</v>
      </c>
      <c r="H49" s="6">
        <v>148</v>
      </c>
      <c r="I49" s="6">
        <v>148</v>
      </c>
      <c r="J49" s="35">
        <f t="shared" ref="J49:K49" si="14">M49</f>
        <v>4053827000</v>
      </c>
      <c r="K49" s="35">
        <f t="shared" si="14"/>
        <v>178410000</v>
      </c>
      <c r="L49" s="101" t="s">
        <v>86</v>
      </c>
      <c r="M49" s="102">
        <v>4053827000</v>
      </c>
      <c r="N49" s="102">
        <v>178410000</v>
      </c>
      <c r="O49" s="37">
        <f t="shared" si="11"/>
        <v>4.4010264868234383</v>
      </c>
      <c r="P49" s="102">
        <v>42212200</v>
      </c>
      <c r="Q49" s="37">
        <f t="shared" si="1"/>
        <v>1.0412925859934328</v>
      </c>
      <c r="R49" s="6">
        <v>148</v>
      </c>
      <c r="S49" s="6">
        <v>148</v>
      </c>
      <c r="T49" s="58">
        <f t="shared" si="2"/>
        <v>100</v>
      </c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99" customHeight="1" x14ac:dyDescent="0.2">
      <c r="A50" s="119">
        <v>11</v>
      </c>
      <c r="B50" s="9" t="s">
        <v>104</v>
      </c>
      <c r="C50" s="122" t="s">
        <v>108</v>
      </c>
      <c r="D50" s="31"/>
      <c r="E50" s="16"/>
      <c r="F50" s="53" t="s">
        <v>87</v>
      </c>
      <c r="G50" s="54" t="s">
        <v>88</v>
      </c>
      <c r="H50" s="87">
        <f t="shared" ref="H50:I50" si="15">R50+R51</f>
        <v>118</v>
      </c>
      <c r="I50" s="87">
        <f t="shared" si="15"/>
        <v>118</v>
      </c>
      <c r="J50" s="95">
        <f t="shared" ref="J50:K50" si="16">M50+M51</f>
        <v>8626701000</v>
      </c>
      <c r="K50" s="95">
        <f t="shared" si="16"/>
        <v>3297786300</v>
      </c>
      <c r="L50" s="101" t="s">
        <v>89</v>
      </c>
      <c r="M50" s="102">
        <v>6777037000</v>
      </c>
      <c r="N50" s="102">
        <v>1812168000</v>
      </c>
      <c r="O50" s="37">
        <f t="shared" si="11"/>
        <v>26.739827449665686</v>
      </c>
      <c r="P50" s="102">
        <v>473699400</v>
      </c>
      <c r="Q50" s="37">
        <f t="shared" si="1"/>
        <v>6.989771488631388</v>
      </c>
      <c r="R50" s="6">
        <v>108</v>
      </c>
      <c r="S50" s="6">
        <v>108</v>
      </c>
      <c r="T50" s="58">
        <f t="shared" si="2"/>
        <v>100</v>
      </c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76" customHeight="1" x14ac:dyDescent="0.2">
      <c r="A51" s="119"/>
      <c r="B51" s="9"/>
      <c r="C51" s="122"/>
      <c r="D51" s="31"/>
      <c r="E51" s="16"/>
      <c r="F51" s="40"/>
      <c r="G51" s="41"/>
      <c r="H51" s="42"/>
      <c r="I51" s="42"/>
      <c r="J51" s="42"/>
      <c r="K51" s="42"/>
      <c r="L51" s="101" t="s">
        <v>90</v>
      </c>
      <c r="M51" s="102">
        <v>1849664000</v>
      </c>
      <c r="N51" s="102">
        <v>1485618300</v>
      </c>
      <c r="O51" s="37">
        <f t="shared" si="11"/>
        <v>80.318279428047461</v>
      </c>
      <c r="P51" s="102">
        <v>390448300</v>
      </c>
      <c r="Q51" s="37">
        <f t="shared" si="1"/>
        <v>21.109147391093732</v>
      </c>
      <c r="R51" s="6">
        <v>10</v>
      </c>
      <c r="S51" s="6">
        <v>10</v>
      </c>
      <c r="T51" s="58">
        <f t="shared" si="2"/>
        <v>100</v>
      </c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" x14ac:dyDescent="0.2">
      <c r="A52" s="119"/>
      <c r="B52" s="9"/>
      <c r="C52" s="122"/>
      <c r="D52" s="31"/>
      <c r="E52" s="16"/>
      <c r="F52" s="103"/>
      <c r="G52" s="104"/>
      <c r="H52" s="82"/>
      <c r="I52" s="82"/>
      <c r="J52" s="82"/>
      <c r="K52" s="82"/>
      <c r="L52" s="82" t="s">
        <v>20</v>
      </c>
      <c r="M52" s="67">
        <f t="shared" ref="M52:N52" si="17">SUM(M48:M51)</f>
        <v>16578069000</v>
      </c>
      <c r="N52" s="67">
        <f t="shared" si="17"/>
        <v>4026615300</v>
      </c>
      <c r="O52" s="68">
        <f t="shared" si="11"/>
        <v>24.288807701307068</v>
      </c>
      <c r="P52" s="67">
        <f>SUM(P48:P51)</f>
        <v>1066474900</v>
      </c>
      <c r="Q52" s="68">
        <f t="shared" si="1"/>
        <v>6.4330465749659993</v>
      </c>
      <c r="R52" s="82"/>
      <c r="S52" s="82"/>
      <c r="T52" s="58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04" customHeight="1" x14ac:dyDescent="0.2">
      <c r="A53" s="119">
        <v>11</v>
      </c>
      <c r="B53" s="9" t="s">
        <v>104</v>
      </c>
      <c r="C53" s="122" t="s">
        <v>138</v>
      </c>
      <c r="D53" s="10">
        <v>7990</v>
      </c>
      <c r="E53" s="16" t="s">
        <v>129</v>
      </c>
      <c r="F53" s="60" t="s">
        <v>91</v>
      </c>
      <c r="G53" s="5" t="s">
        <v>92</v>
      </c>
      <c r="H53" s="37">
        <f>R53</f>
        <v>3.7</v>
      </c>
      <c r="I53" s="6">
        <f>S53</f>
        <v>0.46</v>
      </c>
      <c r="J53" s="35">
        <f>+M53</f>
        <v>31609561281</v>
      </c>
      <c r="K53" s="35">
        <f>N53</f>
        <v>1191003929</v>
      </c>
      <c r="L53" s="101" t="s">
        <v>93</v>
      </c>
      <c r="M53" s="102">
        <v>31609561281</v>
      </c>
      <c r="N53" s="102">
        <v>1191003929</v>
      </c>
      <c r="O53" s="37">
        <f t="shared" si="11"/>
        <v>3.7678597257719404</v>
      </c>
      <c r="P53" s="102">
        <v>390954600</v>
      </c>
      <c r="Q53" s="37">
        <f t="shared" si="1"/>
        <v>1.2368238727659802</v>
      </c>
      <c r="R53" s="37">
        <v>3.7</v>
      </c>
      <c r="S53" s="6">
        <v>0.46</v>
      </c>
      <c r="T53" s="38">
        <f t="shared" si="2"/>
        <v>12.432432432432432</v>
      </c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54" customHeight="1" x14ac:dyDescent="0.2">
      <c r="A54" s="119"/>
      <c r="B54" s="9"/>
      <c r="C54" s="122"/>
      <c r="D54" s="10"/>
      <c r="E54" s="16"/>
      <c r="F54" s="53" t="s">
        <v>94</v>
      </c>
      <c r="G54" s="54" t="s">
        <v>95</v>
      </c>
      <c r="H54" s="87">
        <f>R54</f>
        <v>0.75</v>
      </c>
      <c r="I54" s="87">
        <f>S54</f>
        <v>0.2</v>
      </c>
      <c r="J54" s="95">
        <f t="shared" ref="J54:K54" si="18">M54+M55</f>
        <v>9785690724</v>
      </c>
      <c r="K54" s="95">
        <f t="shared" si="18"/>
        <v>6898853221</v>
      </c>
      <c r="L54" s="101" t="s">
        <v>96</v>
      </c>
      <c r="M54" s="102">
        <v>9539690724</v>
      </c>
      <c r="N54" s="102">
        <v>6785159221</v>
      </c>
      <c r="O54" s="37">
        <f t="shared" si="11"/>
        <v>71.125568085030935</v>
      </c>
      <c r="P54" s="102">
        <v>879725755</v>
      </c>
      <c r="Q54" s="37">
        <f t="shared" si="1"/>
        <v>9.2217429312124519</v>
      </c>
      <c r="R54" s="6">
        <v>0.75</v>
      </c>
      <c r="S54" s="6">
        <v>0.2</v>
      </c>
      <c r="T54" s="38">
        <f t="shared" si="2"/>
        <v>26.666666666666668</v>
      </c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46" customHeight="1" x14ac:dyDescent="0.2">
      <c r="A55" s="119"/>
      <c r="B55" s="9"/>
      <c r="C55" s="122"/>
      <c r="D55" s="10"/>
      <c r="E55" s="16"/>
      <c r="F55" s="40"/>
      <c r="G55" s="41"/>
      <c r="H55" s="42"/>
      <c r="I55" s="42"/>
      <c r="J55" s="42"/>
      <c r="K55" s="42"/>
      <c r="L55" s="101" t="s">
        <v>97</v>
      </c>
      <c r="M55" s="102">
        <v>246000000</v>
      </c>
      <c r="N55" s="102">
        <v>113694000</v>
      </c>
      <c r="O55" s="37">
        <f t="shared" si="11"/>
        <v>46.217073170731709</v>
      </c>
      <c r="P55" s="102">
        <v>35191000</v>
      </c>
      <c r="Q55" s="37">
        <f t="shared" si="1"/>
        <v>14.30528455284553</v>
      </c>
      <c r="R55" s="6">
        <v>15</v>
      </c>
      <c r="S55" s="6">
        <v>11</v>
      </c>
      <c r="T55" s="38">
        <f t="shared" si="2"/>
        <v>73.333333333333329</v>
      </c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60" x14ac:dyDescent="0.2">
      <c r="A56" s="119"/>
      <c r="B56" s="9"/>
      <c r="C56" s="122"/>
      <c r="D56" s="10"/>
      <c r="E56" s="16"/>
      <c r="F56" s="60" t="s">
        <v>98</v>
      </c>
      <c r="G56" s="5" t="s">
        <v>99</v>
      </c>
      <c r="H56" s="6">
        <f>R56</f>
        <v>12</v>
      </c>
      <c r="I56" s="6">
        <f>S56</f>
        <v>0</v>
      </c>
      <c r="J56" s="35">
        <f t="shared" ref="J56:K56" si="19">M56</f>
        <v>27785742000</v>
      </c>
      <c r="K56" s="35">
        <f t="shared" si="19"/>
        <v>0</v>
      </c>
      <c r="L56" s="101" t="s">
        <v>100</v>
      </c>
      <c r="M56" s="102">
        <v>27785742000</v>
      </c>
      <c r="N56" s="102">
        <v>0</v>
      </c>
      <c r="O56" s="37">
        <f t="shared" si="11"/>
        <v>0</v>
      </c>
      <c r="P56" s="102">
        <v>0</v>
      </c>
      <c r="Q56" s="37">
        <f t="shared" si="1"/>
        <v>0</v>
      </c>
      <c r="R56" s="6">
        <v>12</v>
      </c>
      <c r="S56" s="6">
        <v>0</v>
      </c>
      <c r="T56" s="38">
        <f t="shared" si="2"/>
        <v>0</v>
      </c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" x14ac:dyDescent="0.2">
      <c r="A57" s="119"/>
      <c r="B57" s="9"/>
      <c r="C57" s="122"/>
      <c r="D57" s="10"/>
      <c r="E57" s="16"/>
      <c r="F57" s="103"/>
      <c r="G57" s="104"/>
      <c r="H57" s="82"/>
      <c r="I57" s="82"/>
      <c r="J57" s="82"/>
      <c r="K57" s="82"/>
      <c r="L57" s="82" t="s">
        <v>20</v>
      </c>
      <c r="M57" s="67">
        <f t="shared" ref="M57:N57" si="20">SUM(M53:M56)</f>
        <v>69180994005</v>
      </c>
      <c r="N57" s="67">
        <f t="shared" si="20"/>
        <v>8089857150</v>
      </c>
      <c r="O57" s="68">
        <f t="shared" si="11"/>
        <v>11.69375674107156</v>
      </c>
      <c r="P57" s="67">
        <f>SUM(P53:P56)</f>
        <v>1305871355</v>
      </c>
      <c r="Q57" s="68">
        <f t="shared" si="1"/>
        <v>1.8876157733518824</v>
      </c>
      <c r="R57" s="82"/>
      <c r="S57" s="82"/>
      <c r="T57" s="58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2">
      <c r="D58" s="8"/>
      <c r="E58" s="7"/>
      <c r="H58" s="106"/>
      <c r="I58" s="106"/>
      <c r="J58" s="106"/>
      <c r="K58" s="106"/>
      <c r="L58" s="107" t="s">
        <v>102</v>
      </c>
      <c r="M58" s="108">
        <f t="shared" ref="M58:N58" si="21">M10+M17+M24+M28+M31+M35+M43+M47+M52+M57</f>
        <v>278768646000</v>
      </c>
      <c r="N58" s="108">
        <f t="shared" si="21"/>
        <v>75937370294</v>
      </c>
      <c r="O58" s="109">
        <f t="shared" si="11"/>
        <v>27.24028379217367</v>
      </c>
      <c r="P58" s="108">
        <f>P10+P17+P24+P28+P31+P35+P43+P47+P52+P57</f>
        <v>27731423112</v>
      </c>
      <c r="Q58" s="110">
        <f t="shared" si="1"/>
        <v>9.9478271713526922</v>
      </c>
      <c r="R58" s="106"/>
      <c r="S58" s="106"/>
      <c r="T58" s="58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2">
      <c r="D59" s="106"/>
      <c r="E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2">
      <c r="D60" s="106"/>
      <c r="E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2">
      <c r="D61" s="106"/>
      <c r="E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2">
      <c r="D62" s="106"/>
      <c r="E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2">
      <c r="D63" s="106"/>
      <c r="E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2">
      <c r="D64" s="106"/>
      <c r="E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4:30" x14ac:dyDescent="0.2">
      <c r="D65" s="106"/>
      <c r="E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4:30" x14ac:dyDescent="0.2">
      <c r="D66" s="106"/>
      <c r="E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4:30" x14ac:dyDescent="0.2">
      <c r="D67" s="106"/>
      <c r="E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4:30" x14ac:dyDescent="0.2">
      <c r="D68" s="106"/>
      <c r="E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4:30" x14ac:dyDescent="0.2">
      <c r="D69" s="106"/>
      <c r="E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4:30" x14ac:dyDescent="0.2">
      <c r="D70" s="106"/>
      <c r="E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4:30" x14ac:dyDescent="0.2">
      <c r="D71" s="106"/>
      <c r="E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4:30" x14ac:dyDescent="0.2">
      <c r="D72" s="106"/>
      <c r="E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4:30" x14ac:dyDescent="0.2">
      <c r="D73" s="106"/>
      <c r="E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4:30" x14ac:dyDescent="0.2">
      <c r="D74" s="106"/>
      <c r="E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4:30" x14ac:dyDescent="0.2">
      <c r="D75" s="106"/>
      <c r="E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4:30" x14ac:dyDescent="0.2">
      <c r="D76" s="106"/>
      <c r="E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4:30" x14ac:dyDescent="0.2">
      <c r="D77" s="106"/>
      <c r="E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4:30" x14ac:dyDescent="0.2">
      <c r="D78" s="106"/>
      <c r="E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4:30" x14ac:dyDescent="0.2">
      <c r="D79" s="106"/>
      <c r="E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4:30" x14ac:dyDescent="0.2">
      <c r="D80" s="106"/>
      <c r="E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4:30" x14ac:dyDescent="0.2">
      <c r="D81" s="106"/>
      <c r="E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4:30" x14ac:dyDescent="0.2">
      <c r="D82" s="106"/>
      <c r="E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4:30" x14ac:dyDescent="0.2">
      <c r="D83" s="106"/>
      <c r="E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4:30" x14ac:dyDescent="0.2">
      <c r="D84" s="106"/>
      <c r="E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4:30" x14ac:dyDescent="0.2">
      <c r="D85" s="106"/>
      <c r="E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4:30" x14ac:dyDescent="0.2">
      <c r="D86" s="106"/>
      <c r="E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4:30" x14ac:dyDescent="0.2">
      <c r="D87" s="106"/>
      <c r="E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4:30" x14ac:dyDescent="0.2">
      <c r="D88" s="106"/>
      <c r="E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4:30" x14ac:dyDescent="0.2">
      <c r="D89" s="106"/>
      <c r="E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4:30" x14ac:dyDescent="0.2">
      <c r="D90" s="106"/>
      <c r="E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4:30" x14ac:dyDescent="0.2">
      <c r="D91" s="106"/>
      <c r="E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4:30" x14ac:dyDescent="0.2">
      <c r="D92" s="106"/>
      <c r="E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4:30" x14ac:dyDescent="0.2">
      <c r="D93" s="106"/>
      <c r="E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4:30" x14ac:dyDescent="0.2">
      <c r="D94" s="106"/>
      <c r="E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4:30" x14ac:dyDescent="0.2">
      <c r="D95" s="106"/>
      <c r="E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4:30" x14ac:dyDescent="0.2">
      <c r="D96" s="106"/>
      <c r="E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4:30" x14ac:dyDescent="0.2">
      <c r="D97" s="106"/>
      <c r="E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4:30" x14ac:dyDescent="0.2">
      <c r="D98" s="106"/>
      <c r="E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4:30" x14ac:dyDescent="0.2">
      <c r="D99" s="106"/>
      <c r="E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4:30" x14ac:dyDescent="0.2">
      <c r="D100" s="106"/>
      <c r="E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4:30" x14ac:dyDescent="0.2">
      <c r="D101" s="106"/>
      <c r="E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4:30" x14ac:dyDescent="0.2">
      <c r="D102" s="106"/>
      <c r="E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4:30" x14ac:dyDescent="0.2">
      <c r="D103" s="106"/>
      <c r="E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4:30" x14ac:dyDescent="0.2">
      <c r="D104" s="106"/>
      <c r="E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4:30" x14ac:dyDescent="0.2">
      <c r="D105" s="106"/>
      <c r="E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4:30" x14ac:dyDescent="0.2">
      <c r="D106" s="106"/>
      <c r="E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4:30" x14ac:dyDescent="0.2">
      <c r="D107" s="106"/>
      <c r="E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4:30" x14ac:dyDescent="0.2">
      <c r="D108" s="106"/>
      <c r="E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4:30" x14ac:dyDescent="0.2">
      <c r="D109" s="106"/>
      <c r="E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4:30" x14ac:dyDescent="0.2">
      <c r="D110" s="106"/>
      <c r="E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4:30" x14ac:dyDescent="0.2">
      <c r="D111" s="106"/>
      <c r="E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4:30" x14ac:dyDescent="0.2">
      <c r="D112" s="106"/>
      <c r="E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4:30" x14ac:dyDescent="0.2">
      <c r="D113" s="106"/>
      <c r="E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4:30" x14ac:dyDescent="0.2">
      <c r="D114" s="106"/>
      <c r="E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4:30" x14ac:dyDescent="0.2">
      <c r="D115" s="106"/>
      <c r="E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4:30" x14ac:dyDescent="0.2">
      <c r="D116" s="106"/>
      <c r="E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4:30" x14ac:dyDescent="0.2">
      <c r="D117" s="106"/>
      <c r="E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4:30" x14ac:dyDescent="0.2">
      <c r="D118" s="106"/>
      <c r="E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4:30" x14ac:dyDescent="0.2">
      <c r="D119" s="106"/>
      <c r="E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4:30" x14ac:dyDescent="0.2">
      <c r="D120" s="106"/>
      <c r="E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4:30" x14ac:dyDescent="0.2">
      <c r="D121" s="106"/>
      <c r="E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4:30" x14ac:dyDescent="0.2">
      <c r="D122" s="106"/>
      <c r="E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4:30" x14ac:dyDescent="0.2">
      <c r="D123" s="106"/>
      <c r="E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4:30" x14ac:dyDescent="0.2">
      <c r="D124" s="106"/>
      <c r="E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4:30" x14ac:dyDescent="0.2">
      <c r="D125" s="106"/>
      <c r="E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4:30" x14ac:dyDescent="0.2">
      <c r="D126" s="106"/>
      <c r="E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4:30" x14ac:dyDescent="0.2">
      <c r="D127" s="106"/>
      <c r="E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4:30" x14ac:dyDescent="0.2">
      <c r="D128" s="106"/>
      <c r="E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4:30" x14ac:dyDescent="0.2">
      <c r="D129" s="106"/>
      <c r="E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4:30" x14ac:dyDescent="0.2">
      <c r="D130" s="106"/>
      <c r="E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4:30" x14ac:dyDescent="0.2">
      <c r="D131" s="106"/>
      <c r="E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4:30" x14ac:dyDescent="0.2">
      <c r="D132" s="106"/>
      <c r="E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4:30" x14ac:dyDescent="0.2">
      <c r="D133" s="106"/>
      <c r="E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4:30" x14ac:dyDescent="0.2">
      <c r="D134" s="106"/>
      <c r="E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4:30" x14ac:dyDescent="0.2">
      <c r="D135" s="106"/>
      <c r="E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4:30" x14ac:dyDescent="0.2">
      <c r="D136" s="106"/>
      <c r="E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4:30" x14ac:dyDescent="0.2">
      <c r="D137" s="106"/>
      <c r="E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4:30" x14ac:dyDescent="0.2">
      <c r="D138" s="106"/>
      <c r="E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4:30" x14ac:dyDescent="0.2">
      <c r="D139" s="106"/>
      <c r="E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4:30" x14ac:dyDescent="0.2">
      <c r="D140" s="106"/>
      <c r="E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4:30" x14ac:dyDescent="0.2">
      <c r="D141" s="106"/>
      <c r="E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4:30" x14ac:dyDescent="0.2">
      <c r="D142" s="106"/>
      <c r="E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4:30" x14ac:dyDescent="0.2">
      <c r="D143" s="106"/>
      <c r="E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4:30" x14ac:dyDescent="0.2">
      <c r="D144" s="106"/>
      <c r="E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4:30" x14ac:dyDescent="0.2">
      <c r="D145" s="106"/>
      <c r="E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4:30" x14ac:dyDescent="0.2">
      <c r="D146" s="106"/>
      <c r="E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4:30" x14ac:dyDescent="0.2">
      <c r="D147" s="106"/>
      <c r="E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4:30" x14ac:dyDescent="0.2">
      <c r="D148" s="106"/>
      <c r="E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4:30" x14ac:dyDescent="0.2">
      <c r="D149" s="106"/>
      <c r="E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4:30" x14ac:dyDescent="0.2">
      <c r="D150" s="106"/>
      <c r="E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4:30" x14ac:dyDescent="0.2">
      <c r="D151" s="106"/>
      <c r="E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4:30" x14ac:dyDescent="0.2">
      <c r="D152" s="106"/>
      <c r="E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4:30" x14ac:dyDescent="0.2">
      <c r="D153" s="106"/>
      <c r="E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4:30" x14ac:dyDescent="0.2">
      <c r="D154" s="106"/>
      <c r="E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4:30" x14ac:dyDescent="0.2">
      <c r="D155" s="106"/>
      <c r="E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4:30" x14ac:dyDescent="0.2">
      <c r="D156" s="106"/>
      <c r="E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4:30" x14ac:dyDescent="0.2">
      <c r="D157" s="106"/>
      <c r="E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4:30" x14ac:dyDescent="0.2">
      <c r="D158" s="106"/>
      <c r="E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4:30" x14ac:dyDescent="0.2">
      <c r="D159" s="106"/>
      <c r="E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4:30" x14ac:dyDescent="0.2">
      <c r="D160" s="106"/>
      <c r="E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4:30" x14ac:dyDescent="0.2">
      <c r="D161" s="106"/>
      <c r="E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4:30" x14ac:dyDescent="0.2">
      <c r="D162" s="106"/>
      <c r="E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4:30" x14ac:dyDescent="0.2">
      <c r="D163" s="106"/>
      <c r="E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4:30" x14ac:dyDescent="0.2">
      <c r="D164" s="106"/>
      <c r="E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4:30" x14ac:dyDescent="0.2">
      <c r="D165" s="106"/>
      <c r="E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4:30" x14ac:dyDescent="0.2">
      <c r="D166" s="106"/>
      <c r="E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4:30" x14ac:dyDescent="0.2">
      <c r="D167" s="106"/>
      <c r="E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4:30" x14ac:dyDescent="0.2">
      <c r="D168" s="106"/>
      <c r="E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4:30" x14ac:dyDescent="0.2">
      <c r="D169" s="106"/>
      <c r="E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4:30" x14ac:dyDescent="0.2">
      <c r="D170" s="106"/>
      <c r="E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4:30" x14ac:dyDescent="0.2">
      <c r="D171" s="106"/>
      <c r="E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4:30" x14ac:dyDescent="0.2">
      <c r="D172" s="106"/>
      <c r="E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4:30" x14ac:dyDescent="0.2">
      <c r="D173" s="106"/>
      <c r="E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4:30" x14ac:dyDescent="0.2">
      <c r="D174" s="106"/>
      <c r="E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4:30" x14ac:dyDescent="0.2">
      <c r="D175" s="106"/>
      <c r="E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4:30" x14ac:dyDescent="0.2">
      <c r="D176" s="106"/>
      <c r="E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4:30" x14ac:dyDescent="0.2">
      <c r="D177" s="106"/>
      <c r="E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4:30" x14ac:dyDescent="0.2">
      <c r="D178" s="106"/>
      <c r="E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4:30" x14ac:dyDescent="0.2">
      <c r="D179" s="106"/>
      <c r="E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4:30" x14ac:dyDescent="0.2">
      <c r="D180" s="106"/>
      <c r="E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4:30" x14ac:dyDescent="0.2">
      <c r="D181" s="106"/>
      <c r="E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4:30" x14ac:dyDescent="0.2">
      <c r="D182" s="106"/>
      <c r="E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4:30" x14ac:dyDescent="0.2">
      <c r="D183" s="106"/>
      <c r="E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4:30" x14ac:dyDescent="0.2">
      <c r="D184" s="106"/>
      <c r="E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4:30" x14ac:dyDescent="0.2">
      <c r="D185" s="106"/>
      <c r="E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4:30" x14ac:dyDescent="0.2">
      <c r="D186" s="106"/>
      <c r="E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4:30" x14ac:dyDescent="0.2">
      <c r="D187" s="106"/>
      <c r="E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4:30" x14ac:dyDescent="0.2">
      <c r="D188" s="106"/>
      <c r="E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4:30" x14ac:dyDescent="0.2">
      <c r="D189" s="106"/>
      <c r="E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4:30" x14ac:dyDescent="0.2">
      <c r="D190" s="106"/>
      <c r="E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4:30" x14ac:dyDescent="0.2">
      <c r="D191" s="106"/>
      <c r="E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4:30" x14ac:dyDescent="0.2">
      <c r="D192" s="106"/>
      <c r="E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4:30" x14ac:dyDescent="0.2">
      <c r="D193" s="106"/>
      <c r="E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4:30" x14ac:dyDescent="0.2">
      <c r="D194" s="106"/>
      <c r="E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4:30" x14ac:dyDescent="0.2">
      <c r="D195" s="106"/>
      <c r="E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4:30" x14ac:dyDescent="0.2">
      <c r="D196" s="106"/>
      <c r="E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4:30" x14ac:dyDescent="0.2">
      <c r="D197" s="106"/>
      <c r="E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4:30" x14ac:dyDescent="0.2">
      <c r="D198" s="106"/>
      <c r="E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4:30" x14ac:dyDescent="0.2">
      <c r="D199" s="106"/>
      <c r="E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4:30" x14ac:dyDescent="0.2">
      <c r="D200" s="106"/>
      <c r="E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4:30" x14ac:dyDescent="0.2">
      <c r="D201" s="106"/>
      <c r="E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4:30" x14ac:dyDescent="0.2">
      <c r="D202" s="106"/>
      <c r="E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4:30" x14ac:dyDescent="0.2">
      <c r="D203" s="106"/>
      <c r="E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4:30" x14ac:dyDescent="0.2">
      <c r="D204" s="106"/>
      <c r="E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4:30" x14ac:dyDescent="0.2">
      <c r="D205" s="106"/>
      <c r="E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4:30" x14ac:dyDescent="0.2">
      <c r="D206" s="106"/>
      <c r="E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4:30" x14ac:dyDescent="0.2">
      <c r="D207" s="106"/>
      <c r="E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4:30" x14ac:dyDescent="0.2">
      <c r="D208" s="106"/>
      <c r="E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4:30" x14ac:dyDescent="0.2">
      <c r="D209" s="106"/>
      <c r="E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4:30" x14ac:dyDescent="0.2">
      <c r="D210" s="106"/>
      <c r="E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4:30" x14ac:dyDescent="0.2">
      <c r="D211" s="106"/>
      <c r="E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4:30" x14ac:dyDescent="0.2">
      <c r="D212" s="106"/>
      <c r="E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4:30" x14ac:dyDescent="0.2">
      <c r="D213" s="106"/>
      <c r="E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4:30" x14ac:dyDescent="0.2">
      <c r="D214" s="106"/>
      <c r="E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4:30" x14ac:dyDescent="0.2">
      <c r="D215" s="106"/>
      <c r="E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4:30" x14ac:dyDescent="0.2">
      <c r="D216" s="106"/>
      <c r="E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4:30" x14ac:dyDescent="0.2">
      <c r="D217" s="106"/>
      <c r="E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4:30" x14ac:dyDescent="0.2">
      <c r="D218" s="106"/>
      <c r="E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4:30" x14ac:dyDescent="0.2">
      <c r="D219" s="106"/>
      <c r="E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4:30" x14ac:dyDescent="0.2">
      <c r="D220" s="106"/>
      <c r="E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4:30" x14ac:dyDescent="0.2">
      <c r="D221" s="106"/>
      <c r="E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4:30" x14ac:dyDescent="0.2">
      <c r="D222" s="106"/>
      <c r="E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4:30" x14ac:dyDescent="0.2">
      <c r="D223" s="106"/>
      <c r="E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4:30" x14ac:dyDescent="0.2">
      <c r="D224" s="106"/>
      <c r="E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4:30" x14ac:dyDescent="0.2">
      <c r="D225" s="106"/>
      <c r="E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4:30" x14ac:dyDescent="0.2">
      <c r="D226" s="106"/>
      <c r="E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4:30" x14ac:dyDescent="0.2">
      <c r="D227" s="106"/>
      <c r="E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4:30" x14ac:dyDescent="0.2">
      <c r="D228" s="106"/>
      <c r="E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4:30" x14ac:dyDescent="0.2">
      <c r="D229" s="106"/>
      <c r="E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4:30" x14ac:dyDescent="0.2">
      <c r="D230" s="106"/>
      <c r="E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4:30" x14ac:dyDescent="0.2">
      <c r="D231" s="106"/>
      <c r="E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4:30" x14ac:dyDescent="0.2">
      <c r="D232" s="106"/>
      <c r="E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4:30" x14ac:dyDescent="0.2">
      <c r="D233" s="106"/>
      <c r="E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4:30" x14ac:dyDescent="0.2">
      <c r="D234" s="106"/>
      <c r="E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4:30" x14ac:dyDescent="0.2">
      <c r="D235" s="106"/>
      <c r="E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4:30" x14ac:dyDescent="0.2">
      <c r="D236" s="106"/>
      <c r="E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4:30" x14ac:dyDescent="0.2">
      <c r="D237" s="106"/>
      <c r="E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4:30" x14ac:dyDescent="0.2">
      <c r="D238" s="106"/>
      <c r="E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4:30" x14ac:dyDescent="0.2">
      <c r="D239" s="106"/>
      <c r="E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4:30" x14ac:dyDescent="0.2">
      <c r="D240" s="106"/>
      <c r="E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4:30" x14ac:dyDescent="0.2">
      <c r="D241" s="106"/>
      <c r="E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4:30" x14ac:dyDescent="0.2">
      <c r="D242" s="106"/>
      <c r="E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4:30" x14ac:dyDescent="0.2">
      <c r="D243" s="106"/>
      <c r="E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4:30" x14ac:dyDescent="0.2">
      <c r="D244" s="106"/>
      <c r="E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4:30" x14ac:dyDescent="0.2">
      <c r="D245" s="106"/>
      <c r="E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4:30" x14ac:dyDescent="0.2">
      <c r="D246" s="106"/>
      <c r="E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4:30" x14ac:dyDescent="0.2">
      <c r="D247" s="106"/>
      <c r="E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4:30" x14ac:dyDescent="0.2">
      <c r="D248" s="106"/>
      <c r="E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4:30" x14ac:dyDescent="0.2">
      <c r="D249" s="106"/>
      <c r="E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4:30" x14ac:dyDescent="0.2">
      <c r="D250" s="106"/>
      <c r="E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4:30" x14ac:dyDescent="0.2">
      <c r="D251" s="106"/>
      <c r="E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4:30" x14ac:dyDescent="0.2">
      <c r="D252" s="106"/>
      <c r="E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4:30" x14ac:dyDescent="0.2">
      <c r="D253" s="106"/>
      <c r="E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4:30" x14ac:dyDescent="0.2">
      <c r="D254" s="106"/>
      <c r="E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4:30" x14ac:dyDescent="0.2">
      <c r="D255" s="106"/>
      <c r="E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4:30" x14ac:dyDescent="0.2">
      <c r="D256" s="106"/>
      <c r="E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4:30" x14ac:dyDescent="0.2">
      <c r="D257" s="106"/>
      <c r="E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4:30" x14ac:dyDescent="0.2">
      <c r="D258" s="106"/>
      <c r="E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4:30" x14ac:dyDescent="0.2">
      <c r="D259" s="106"/>
      <c r="E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4:30" x14ac:dyDescent="0.2">
      <c r="D260" s="106"/>
      <c r="E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4:30" x14ac:dyDescent="0.2">
      <c r="D261" s="106"/>
      <c r="E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4:30" x14ac:dyDescent="0.2">
      <c r="D262" s="106"/>
      <c r="E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4:30" x14ac:dyDescent="0.2">
      <c r="D263" s="106"/>
      <c r="E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4:30" x14ac:dyDescent="0.2">
      <c r="D264" s="106"/>
      <c r="E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4:30" x14ac:dyDescent="0.2">
      <c r="D265" s="106"/>
      <c r="E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4:30" x14ac:dyDescent="0.2">
      <c r="D266" s="106"/>
      <c r="E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4:30" x14ac:dyDescent="0.2">
      <c r="D267" s="106"/>
      <c r="E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4:30" x14ac:dyDescent="0.2">
      <c r="D268" s="106"/>
      <c r="E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4:30" x14ac:dyDescent="0.2">
      <c r="D269" s="106"/>
      <c r="E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4:30" x14ac:dyDescent="0.2">
      <c r="D270" s="106"/>
      <c r="E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4:30" x14ac:dyDescent="0.2">
      <c r="D271" s="106"/>
      <c r="E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4:30" x14ac:dyDescent="0.2">
      <c r="D272" s="106"/>
      <c r="E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4:30" x14ac:dyDescent="0.2">
      <c r="D273" s="106"/>
      <c r="E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4:30" x14ac:dyDescent="0.2">
      <c r="D274" s="106"/>
      <c r="E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4:30" x14ac:dyDescent="0.2">
      <c r="D275" s="106"/>
      <c r="E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4:30" x14ac:dyDescent="0.2">
      <c r="D276" s="106"/>
      <c r="E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4:30" x14ac:dyDescent="0.2">
      <c r="D277" s="106"/>
      <c r="E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4:30" x14ac:dyDescent="0.2">
      <c r="D278" s="106"/>
      <c r="E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4:30" x14ac:dyDescent="0.2">
      <c r="D279" s="106"/>
      <c r="E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4:30" x14ac:dyDescent="0.2">
      <c r="D280" s="106"/>
      <c r="E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4:30" x14ac:dyDescent="0.2">
      <c r="D281" s="106"/>
      <c r="E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4:30" x14ac:dyDescent="0.2">
      <c r="D282" s="106"/>
      <c r="E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4:30" x14ac:dyDescent="0.2">
      <c r="D283" s="106"/>
      <c r="E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4:30" x14ac:dyDescent="0.2">
      <c r="D284" s="106"/>
      <c r="E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4:30" x14ac:dyDescent="0.2">
      <c r="D285" s="106"/>
      <c r="E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4:30" x14ac:dyDescent="0.2">
      <c r="D286" s="106"/>
      <c r="E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4:30" x14ac:dyDescent="0.2">
      <c r="D287" s="106"/>
      <c r="E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4:30" x14ac:dyDescent="0.2">
      <c r="D288" s="106"/>
      <c r="E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4:30" x14ac:dyDescent="0.2">
      <c r="D289" s="106"/>
      <c r="E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4:30" x14ac:dyDescent="0.2">
      <c r="D290" s="106"/>
      <c r="E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4:30" x14ac:dyDescent="0.2">
      <c r="D291" s="106"/>
      <c r="E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4:30" x14ac:dyDescent="0.2">
      <c r="D292" s="106"/>
      <c r="E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4:30" x14ac:dyDescent="0.2">
      <c r="D293" s="106"/>
      <c r="E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4:30" x14ac:dyDescent="0.2">
      <c r="D294" s="106"/>
      <c r="E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4:30" x14ac:dyDescent="0.2">
      <c r="D295" s="106"/>
      <c r="E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4:30" x14ac:dyDescent="0.2">
      <c r="D296" s="106"/>
      <c r="E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4:30" x14ac:dyDescent="0.2">
      <c r="D297" s="106"/>
      <c r="E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4:30" x14ac:dyDescent="0.2">
      <c r="D298" s="106"/>
      <c r="E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4:30" x14ac:dyDescent="0.2">
      <c r="D299" s="106"/>
      <c r="E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4:30" x14ac:dyDescent="0.2">
      <c r="D300" s="106"/>
      <c r="E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4:30" x14ac:dyDescent="0.2">
      <c r="D301" s="106"/>
      <c r="E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4:30" x14ac:dyDescent="0.2">
      <c r="D302" s="106"/>
      <c r="E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4:30" x14ac:dyDescent="0.2">
      <c r="D303" s="106"/>
      <c r="E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4:30" x14ac:dyDescent="0.2">
      <c r="D304" s="106"/>
      <c r="E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4:30" x14ac:dyDescent="0.2">
      <c r="D305" s="106"/>
      <c r="E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4:30" x14ac:dyDescent="0.2">
      <c r="D306" s="106"/>
      <c r="E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4:30" x14ac:dyDescent="0.2">
      <c r="D307" s="106"/>
      <c r="E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4:30" x14ac:dyDescent="0.2">
      <c r="D308" s="106"/>
      <c r="E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4:30" x14ac:dyDescent="0.2">
      <c r="D309" s="106"/>
      <c r="E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4:30" x14ac:dyDescent="0.2">
      <c r="D310" s="106"/>
      <c r="E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4:30" x14ac:dyDescent="0.2">
      <c r="D311" s="106"/>
      <c r="E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4:30" x14ac:dyDescent="0.2">
      <c r="D312" s="106"/>
      <c r="E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4:30" x14ac:dyDescent="0.2">
      <c r="D313" s="106"/>
      <c r="E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4:30" x14ac:dyDescent="0.2">
      <c r="D314" s="106"/>
      <c r="E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4:30" x14ac:dyDescent="0.2">
      <c r="D315" s="106"/>
      <c r="E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4:30" x14ac:dyDescent="0.2">
      <c r="D316" s="106"/>
      <c r="E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4:30" x14ac:dyDescent="0.2">
      <c r="D317" s="106"/>
      <c r="E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4:30" x14ac:dyDescent="0.2">
      <c r="D318" s="106"/>
      <c r="E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4:30" x14ac:dyDescent="0.2">
      <c r="D319" s="106"/>
      <c r="E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4:30" x14ac:dyDescent="0.2">
      <c r="D320" s="106"/>
      <c r="E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4:30" x14ac:dyDescent="0.2">
      <c r="D321" s="106"/>
      <c r="E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4:30" x14ac:dyDescent="0.2">
      <c r="D322" s="106"/>
      <c r="E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4:30" x14ac:dyDescent="0.2">
      <c r="D323" s="106"/>
      <c r="E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4:30" x14ac:dyDescent="0.2">
      <c r="D324" s="106"/>
      <c r="E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4:30" x14ac:dyDescent="0.2">
      <c r="D325" s="106"/>
      <c r="E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4:30" x14ac:dyDescent="0.2">
      <c r="D326" s="106"/>
      <c r="E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4:30" x14ac:dyDescent="0.2">
      <c r="D327" s="106"/>
      <c r="E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4:30" x14ac:dyDescent="0.2">
      <c r="D328" s="106"/>
      <c r="E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4:30" x14ac:dyDescent="0.2">
      <c r="D329" s="106"/>
      <c r="E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4:30" x14ac:dyDescent="0.2">
      <c r="D330" s="106"/>
      <c r="E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4:30" x14ac:dyDescent="0.2">
      <c r="D331" s="106"/>
      <c r="E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4:30" x14ac:dyDescent="0.2">
      <c r="D332" s="106"/>
      <c r="E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4:30" x14ac:dyDescent="0.2">
      <c r="D333" s="106"/>
      <c r="E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4:30" x14ac:dyDescent="0.2">
      <c r="D334" s="106"/>
      <c r="E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4:30" x14ac:dyDescent="0.2">
      <c r="D335" s="106"/>
      <c r="E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4:30" x14ac:dyDescent="0.2">
      <c r="D336" s="106"/>
      <c r="E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4:30" x14ac:dyDescent="0.2">
      <c r="D337" s="106"/>
      <c r="E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4:30" x14ac:dyDescent="0.2">
      <c r="D338" s="106"/>
      <c r="E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4:30" x14ac:dyDescent="0.2">
      <c r="D339" s="106"/>
      <c r="E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4:30" x14ac:dyDescent="0.2">
      <c r="D340" s="106"/>
      <c r="E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4:30" x14ac:dyDescent="0.2">
      <c r="D341" s="106"/>
      <c r="E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4:30" x14ac:dyDescent="0.2">
      <c r="D342" s="106"/>
      <c r="E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4:30" x14ac:dyDescent="0.2">
      <c r="D343" s="106"/>
      <c r="E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4:30" x14ac:dyDescent="0.2">
      <c r="D344" s="106"/>
      <c r="E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4:30" x14ac:dyDescent="0.2">
      <c r="D345" s="106"/>
      <c r="E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4:30" x14ac:dyDescent="0.2">
      <c r="D346" s="106"/>
      <c r="E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4:30" x14ac:dyDescent="0.2">
      <c r="D347" s="106"/>
      <c r="E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4:30" x14ac:dyDescent="0.2">
      <c r="D348" s="106"/>
      <c r="E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4:30" x14ac:dyDescent="0.2">
      <c r="D349" s="106"/>
      <c r="E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4:30" x14ac:dyDescent="0.2">
      <c r="D350" s="106"/>
      <c r="E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4:30" x14ac:dyDescent="0.2">
      <c r="D351" s="106"/>
      <c r="E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4:30" x14ac:dyDescent="0.2">
      <c r="D352" s="106"/>
      <c r="E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4:30" x14ac:dyDescent="0.2">
      <c r="D353" s="106"/>
      <c r="E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4:30" x14ac:dyDescent="0.2">
      <c r="D354" s="106"/>
      <c r="E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4:30" x14ac:dyDescent="0.2">
      <c r="D355" s="106"/>
      <c r="E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4:30" x14ac:dyDescent="0.2">
      <c r="D356" s="106"/>
      <c r="E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4:30" x14ac:dyDescent="0.2">
      <c r="D357" s="106"/>
      <c r="E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4:30" x14ac:dyDescent="0.2">
      <c r="D358" s="106"/>
      <c r="E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4:30" x14ac:dyDescent="0.2">
      <c r="D359" s="106"/>
      <c r="E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4:30" x14ac:dyDescent="0.2">
      <c r="D360" s="106"/>
      <c r="E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4:30" x14ac:dyDescent="0.2">
      <c r="D361" s="106"/>
      <c r="E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4:30" x14ac:dyDescent="0.2">
      <c r="D362" s="106"/>
      <c r="E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4:30" x14ac:dyDescent="0.2">
      <c r="D363" s="106"/>
      <c r="E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4:30" x14ac:dyDescent="0.2">
      <c r="D364" s="106"/>
      <c r="E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4:30" x14ac:dyDescent="0.2">
      <c r="D365" s="106"/>
      <c r="E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4:30" x14ac:dyDescent="0.2">
      <c r="D366" s="106"/>
      <c r="E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4:30" x14ac:dyDescent="0.2">
      <c r="D367" s="106"/>
      <c r="E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4:30" x14ac:dyDescent="0.2">
      <c r="D368" s="106"/>
      <c r="E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4:30" x14ac:dyDescent="0.2">
      <c r="D369" s="106"/>
      <c r="E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4:30" x14ac:dyDescent="0.2">
      <c r="D370" s="106"/>
      <c r="E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4:30" x14ac:dyDescent="0.2">
      <c r="D371" s="106"/>
      <c r="E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4:30" x14ac:dyDescent="0.2">
      <c r="D372" s="106"/>
      <c r="E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4:30" x14ac:dyDescent="0.2">
      <c r="D373" s="106"/>
      <c r="E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4:30" x14ac:dyDescent="0.2">
      <c r="D374" s="106"/>
      <c r="E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4:30" x14ac:dyDescent="0.2">
      <c r="D375" s="106"/>
      <c r="E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4:30" x14ac:dyDescent="0.2">
      <c r="D376" s="106"/>
      <c r="E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4:30" x14ac:dyDescent="0.2">
      <c r="D377" s="106"/>
      <c r="E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4:30" x14ac:dyDescent="0.2">
      <c r="D378" s="106"/>
      <c r="E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4:30" x14ac:dyDescent="0.2">
      <c r="D379" s="106"/>
      <c r="E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4:30" x14ac:dyDescent="0.2">
      <c r="D380" s="106"/>
      <c r="E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4:30" x14ac:dyDescent="0.2">
      <c r="D381" s="106"/>
      <c r="E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4:30" x14ac:dyDescent="0.2">
      <c r="D382" s="106"/>
      <c r="E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4:30" x14ac:dyDescent="0.2">
      <c r="D383" s="106"/>
      <c r="E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4:30" x14ac:dyDescent="0.2">
      <c r="D384" s="106"/>
      <c r="E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4:30" x14ac:dyDescent="0.2">
      <c r="D385" s="106"/>
      <c r="E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4:30" x14ac:dyDescent="0.2">
      <c r="D386" s="106"/>
      <c r="E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4:30" x14ac:dyDescent="0.2">
      <c r="D387" s="106"/>
      <c r="E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4:30" x14ac:dyDescent="0.2">
      <c r="D388" s="106"/>
      <c r="E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4:30" x14ac:dyDescent="0.2">
      <c r="D389" s="106"/>
      <c r="E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4:30" x14ac:dyDescent="0.2">
      <c r="D390" s="106"/>
      <c r="E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4:30" x14ac:dyDescent="0.2">
      <c r="D391" s="106"/>
      <c r="E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4:30" x14ac:dyDescent="0.2">
      <c r="D392" s="106"/>
      <c r="E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4:30" x14ac:dyDescent="0.2">
      <c r="D393" s="106"/>
      <c r="E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4:30" x14ac:dyDescent="0.2">
      <c r="D394" s="106"/>
      <c r="E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4:30" x14ac:dyDescent="0.2">
      <c r="D395" s="106"/>
      <c r="E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4:30" x14ac:dyDescent="0.2">
      <c r="D396" s="106"/>
      <c r="E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4:30" x14ac:dyDescent="0.2">
      <c r="D397" s="106"/>
      <c r="E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4:30" x14ac:dyDescent="0.2">
      <c r="D398" s="106"/>
      <c r="E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4:30" x14ac:dyDescent="0.2">
      <c r="D399" s="106"/>
      <c r="E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4:30" x14ac:dyDescent="0.2">
      <c r="D400" s="106"/>
      <c r="E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4:30" x14ac:dyDescent="0.2">
      <c r="D401" s="106"/>
      <c r="E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4:30" x14ac:dyDescent="0.2">
      <c r="D402" s="106"/>
      <c r="E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4:30" x14ac:dyDescent="0.2">
      <c r="D403" s="106"/>
      <c r="E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4:30" x14ac:dyDescent="0.2">
      <c r="D404" s="106"/>
      <c r="E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4:30" x14ac:dyDescent="0.2">
      <c r="D405" s="106"/>
      <c r="E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4:30" x14ac:dyDescent="0.2">
      <c r="D406" s="106"/>
      <c r="E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4:30" x14ac:dyDescent="0.2">
      <c r="D407" s="106"/>
      <c r="E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4:30" x14ac:dyDescent="0.2">
      <c r="D408" s="106"/>
      <c r="E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4:30" x14ac:dyDescent="0.2">
      <c r="D409" s="106"/>
      <c r="E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4:30" x14ac:dyDescent="0.2">
      <c r="D410" s="106"/>
      <c r="E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4:30" x14ac:dyDescent="0.2">
      <c r="D411" s="106"/>
      <c r="E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4:30" x14ac:dyDescent="0.2">
      <c r="D412" s="106"/>
      <c r="E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4:30" x14ac:dyDescent="0.2">
      <c r="D413" s="106"/>
      <c r="E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4:30" x14ac:dyDescent="0.2">
      <c r="D414" s="106"/>
      <c r="E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4:30" x14ac:dyDescent="0.2">
      <c r="D415" s="106"/>
      <c r="E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4:30" x14ac:dyDescent="0.2">
      <c r="D416" s="106"/>
      <c r="E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4:30" x14ac:dyDescent="0.2">
      <c r="D417" s="106"/>
      <c r="E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4:30" x14ac:dyDescent="0.2">
      <c r="D418" s="106"/>
      <c r="E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4:30" x14ac:dyDescent="0.2">
      <c r="D419" s="106"/>
      <c r="E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4:30" x14ac:dyDescent="0.2">
      <c r="D420" s="106"/>
      <c r="E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4:30" x14ac:dyDescent="0.2">
      <c r="D421" s="106"/>
      <c r="E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4:30" x14ac:dyDescent="0.2">
      <c r="D422" s="106"/>
      <c r="E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4:30" x14ac:dyDescent="0.2">
      <c r="D423" s="106"/>
      <c r="E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4:30" x14ac:dyDescent="0.2">
      <c r="D424" s="106"/>
      <c r="E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4:30" x14ac:dyDescent="0.2">
      <c r="D425" s="106"/>
      <c r="E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4:30" x14ac:dyDescent="0.2">
      <c r="D426" s="106"/>
      <c r="E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4:30" x14ac:dyDescent="0.2">
      <c r="D427" s="106"/>
      <c r="E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4:30" x14ac:dyDescent="0.2">
      <c r="D428" s="106"/>
      <c r="E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4:30" x14ac:dyDescent="0.2">
      <c r="D429" s="106"/>
      <c r="E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4:30" x14ac:dyDescent="0.2">
      <c r="D430" s="106"/>
      <c r="E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4:30" x14ac:dyDescent="0.2">
      <c r="D431" s="106"/>
      <c r="E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4:30" x14ac:dyDescent="0.2">
      <c r="D432" s="106"/>
      <c r="E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4:30" x14ac:dyDescent="0.2">
      <c r="D433" s="106"/>
      <c r="E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4:30" x14ac:dyDescent="0.2">
      <c r="D434" s="106"/>
      <c r="E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4:30" x14ac:dyDescent="0.2">
      <c r="D435" s="106"/>
      <c r="E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4:30" x14ac:dyDescent="0.2">
      <c r="D436" s="106"/>
      <c r="E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4:30" x14ac:dyDescent="0.2">
      <c r="D437" s="106"/>
      <c r="E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4:30" x14ac:dyDescent="0.2">
      <c r="D438" s="106"/>
      <c r="E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4:30" x14ac:dyDescent="0.2">
      <c r="D439" s="106"/>
      <c r="E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4:30" x14ac:dyDescent="0.2">
      <c r="D440" s="106"/>
      <c r="E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4:30" x14ac:dyDescent="0.2">
      <c r="D441" s="106"/>
      <c r="E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4:30" x14ac:dyDescent="0.2">
      <c r="D442" s="106"/>
      <c r="E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4:30" x14ac:dyDescent="0.2">
      <c r="D443" s="106"/>
      <c r="E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4:30" x14ac:dyDescent="0.2">
      <c r="D444" s="106"/>
      <c r="E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4:30" x14ac:dyDescent="0.2">
      <c r="D445" s="106"/>
      <c r="E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4:30" x14ac:dyDescent="0.2">
      <c r="D446" s="106"/>
      <c r="E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4:30" x14ac:dyDescent="0.2">
      <c r="D447" s="106"/>
      <c r="E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4:30" x14ac:dyDescent="0.2">
      <c r="D448" s="106"/>
      <c r="E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4:30" x14ac:dyDescent="0.2">
      <c r="D449" s="106"/>
      <c r="E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4:30" x14ac:dyDescent="0.2">
      <c r="D450" s="106"/>
      <c r="E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4:30" x14ac:dyDescent="0.2">
      <c r="D451" s="106"/>
      <c r="E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4:30" x14ac:dyDescent="0.2">
      <c r="D452" s="106"/>
      <c r="E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4:30" x14ac:dyDescent="0.2">
      <c r="D453" s="106"/>
      <c r="E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4:30" x14ac:dyDescent="0.2">
      <c r="D454" s="106"/>
      <c r="E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4:30" x14ac:dyDescent="0.2">
      <c r="D455" s="106"/>
      <c r="E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4:30" x14ac:dyDescent="0.2">
      <c r="D456" s="106"/>
      <c r="E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4:30" x14ac:dyDescent="0.2">
      <c r="D457" s="106"/>
      <c r="E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4:30" x14ac:dyDescent="0.2">
      <c r="D458" s="106"/>
      <c r="E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4:30" x14ac:dyDescent="0.2">
      <c r="D459" s="106"/>
      <c r="E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4:30" x14ac:dyDescent="0.2">
      <c r="D460" s="106"/>
      <c r="E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4:30" x14ac:dyDescent="0.2">
      <c r="D461" s="106"/>
      <c r="E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4:30" x14ac:dyDescent="0.2">
      <c r="D462" s="106"/>
      <c r="E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4:30" x14ac:dyDescent="0.2">
      <c r="D463" s="106"/>
      <c r="E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4:30" x14ac:dyDescent="0.2">
      <c r="D464" s="106"/>
      <c r="E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4:30" x14ac:dyDescent="0.2">
      <c r="D465" s="106"/>
      <c r="E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4:30" x14ac:dyDescent="0.2">
      <c r="D466" s="106"/>
      <c r="E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4:30" x14ac:dyDescent="0.2">
      <c r="D467" s="106"/>
      <c r="E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4:30" x14ac:dyDescent="0.2">
      <c r="D468" s="106"/>
      <c r="E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4:30" x14ac:dyDescent="0.2">
      <c r="D469" s="106"/>
      <c r="E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4:30" x14ac:dyDescent="0.2">
      <c r="D470" s="106"/>
      <c r="E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4:30" x14ac:dyDescent="0.2">
      <c r="D471" s="106"/>
      <c r="E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4:30" x14ac:dyDescent="0.2">
      <c r="D472" s="106"/>
      <c r="E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4:30" x14ac:dyDescent="0.2">
      <c r="D473" s="106"/>
      <c r="E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4:30" x14ac:dyDescent="0.2">
      <c r="D474" s="106"/>
      <c r="E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4:30" x14ac:dyDescent="0.2">
      <c r="D475" s="106"/>
      <c r="E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4:30" x14ac:dyDescent="0.2">
      <c r="D476" s="106"/>
      <c r="E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4:30" x14ac:dyDescent="0.2">
      <c r="D477" s="106"/>
      <c r="E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4:30" x14ac:dyDescent="0.2">
      <c r="D478" s="106"/>
      <c r="E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4:30" x14ac:dyDescent="0.2">
      <c r="D479" s="106"/>
      <c r="E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4:30" x14ac:dyDescent="0.2">
      <c r="D480" s="106"/>
      <c r="E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4:30" x14ac:dyDescent="0.2">
      <c r="D481" s="106"/>
      <c r="E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4:30" x14ac:dyDescent="0.2">
      <c r="D482" s="106"/>
      <c r="E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4:30" x14ac:dyDescent="0.2">
      <c r="D483" s="106"/>
      <c r="E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4:30" x14ac:dyDescent="0.2">
      <c r="D484" s="106"/>
      <c r="E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4:30" x14ac:dyDescent="0.2">
      <c r="D485" s="106"/>
      <c r="E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4:30" x14ac:dyDescent="0.2">
      <c r="D486" s="106"/>
      <c r="E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4:30" x14ac:dyDescent="0.2">
      <c r="D487" s="106"/>
      <c r="E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4:30" x14ac:dyDescent="0.2">
      <c r="D488" s="106"/>
      <c r="E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4:30" x14ac:dyDescent="0.2">
      <c r="D489" s="106"/>
      <c r="E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4:30" x14ac:dyDescent="0.2">
      <c r="D490" s="106"/>
      <c r="E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4:30" x14ac:dyDescent="0.2">
      <c r="D491" s="106"/>
      <c r="E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4:30" x14ac:dyDescent="0.2">
      <c r="D492" s="106"/>
      <c r="E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4:30" x14ac:dyDescent="0.2">
      <c r="D493" s="106"/>
      <c r="E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4:30" x14ac:dyDescent="0.2">
      <c r="D494" s="106"/>
      <c r="E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4:30" x14ac:dyDescent="0.2">
      <c r="D495" s="106"/>
      <c r="E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4:30" x14ac:dyDescent="0.2">
      <c r="D496" s="106"/>
      <c r="E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4:30" x14ac:dyDescent="0.2">
      <c r="D497" s="106"/>
      <c r="E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4:30" x14ac:dyDescent="0.2">
      <c r="D498" s="106"/>
      <c r="E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4:30" x14ac:dyDescent="0.2">
      <c r="D499" s="106"/>
      <c r="E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4:30" x14ac:dyDescent="0.2">
      <c r="D500" s="106"/>
      <c r="E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4:30" x14ac:dyDescent="0.2">
      <c r="D501" s="106"/>
      <c r="E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4:30" x14ac:dyDescent="0.2">
      <c r="D502" s="106"/>
      <c r="E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4:30" x14ac:dyDescent="0.2">
      <c r="D503" s="106"/>
      <c r="E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4:30" x14ac:dyDescent="0.2">
      <c r="D504" s="106"/>
      <c r="E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4:30" x14ac:dyDescent="0.2">
      <c r="D505" s="106"/>
      <c r="E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4:30" x14ac:dyDescent="0.2">
      <c r="D506" s="106"/>
      <c r="E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4:30" x14ac:dyDescent="0.2">
      <c r="D507" s="106"/>
      <c r="E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4:30" x14ac:dyDescent="0.2">
      <c r="D508" s="106"/>
      <c r="E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4:30" x14ac:dyDescent="0.2">
      <c r="D509" s="106"/>
      <c r="E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4:30" x14ac:dyDescent="0.2">
      <c r="D510" s="106"/>
      <c r="E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4:30" x14ac:dyDescent="0.2">
      <c r="D511" s="106"/>
      <c r="E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4:30" x14ac:dyDescent="0.2">
      <c r="D512" s="106"/>
      <c r="E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4:30" x14ac:dyDescent="0.2">
      <c r="D513" s="106"/>
      <c r="E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4:30" x14ac:dyDescent="0.2">
      <c r="D514" s="106"/>
      <c r="E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4:30" x14ac:dyDescent="0.2">
      <c r="D515" s="106"/>
      <c r="E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4:30" x14ac:dyDescent="0.2">
      <c r="D516" s="106"/>
      <c r="E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4:30" x14ac:dyDescent="0.2">
      <c r="D517" s="106"/>
      <c r="E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4:30" x14ac:dyDescent="0.2">
      <c r="D518" s="106"/>
      <c r="E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4:30" x14ac:dyDescent="0.2">
      <c r="D519" s="106"/>
      <c r="E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4:30" x14ac:dyDescent="0.2">
      <c r="D520" s="106"/>
      <c r="E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4:30" x14ac:dyDescent="0.2">
      <c r="D521" s="106"/>
      <c r="E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4:30" x14ac:dyDescent="0.2">
      <c r="D522" s="106"/>
      <c r="E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4:30" x14ac:dyDescent="0.2">
      <c r="D523" s="106"/>
      <c r="E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4:30" x14ac:dyDescent="0.2">
      <c r="D524" s="106"/>
      <c r="E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4:30" x14ac:dyDescent="0.2">
      <c r="D525" s="106"/>
      <c r="E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4:30" x14ac:dyDescent="0.2">
      <c r="D526" s="106"/>
      <c r="E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4:30" x14ac:dyDescent="0.2">
      <c r="D527" s="106"/>
      <c r="E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4:30" x14ac:dyDescent="0.2">
      <c r="D528" s="106"/>
      <c r="E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4:30" x14ac:dyDescent="0.2">
      <c r="D529" s="106"/>
      <c r="E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4:30" x14ac:dyDescent="0.2">
      <c r="D530" s="106"/>
      <c r="E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4:30" x14ac:dyDescent="0.2">
      <c r="D531" s="106"/>
      <c r="E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4:30" x14ac:dyDescent="0.2">
      <c r="D532" s="106"/>
      <c r="E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4:30" x14ac:dyDescent="0.2">
      <c r="D533" s="106"/>
      <c r="E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4:30" x14ac:dyDescent="0.2">
      <c r="D534" s="106"/>
      <c r="E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4:30" x14ac:dyDescent="0.2">
      <c r="D535" s="106"/>
      <c r="E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4:30" x14ac:dyDescent="0.2">
      <c r="D536" s="106"/>
      <c r="E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4:30" x14ac:dyDescent="0.2">
      <c r="D537" s="106"/>
      <c r="E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4:30" x14ac:dyDescent="0.2">
      <c r="D538" s="106"/>
      <c r="E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4:30" x14ac:dyDescent="0.2">
      <c r="D539" s="106"/>
      <c r="E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4:30" x14ac:dyDescent="0.2">
      <c r="D540" s="106"/>
      <c r="E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4:30" x14ac:dyDescent="0.2">
      <c r="D541" s="106"/>
      <c r="E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4:30" x14ac:dyDescent="0.2">
      <c r="D542" s="106"/>
      <c r="E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4:30" x14ac:dyDescent="0.2">
      <c r="D543" s="106"/>
      <c r="E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4:30" x14ac:dyDescent="0.2">
      <c r="D544" s="106"/>
      <c r="E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4:30" x14ac:dyDescent="0.2">
      <c r="D545" s="106"/>
      <c r="E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4:30" x14ac:dyDescent="0.2">
      <c r="D546" s="106"/>
      <c r="E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4:30" x14ac:dyDescent="0.2">
      <c r="D547" s="106"/>
      <c r="E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4:30" x14ac:dyDescent="0.2">
      <c r="D548" s="106"/>
      <c r="E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4:30" x14ac:dyDescent="0.2">
      <c r="D549" s="106"/>
      <c r="E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4:30" x14ac:dyDescent="0.2">
      <c r="D550" s="106"/>
      <c r="E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4:30" x14ac:dyDescent="0.2">
      <c r="D551" s="106"/>
      <c r="E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4:30" x14ac:dyDescent="0.2">
      <c r="D552" s="106"/>
      <c r="E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4:30" x14ac:dyDescent="0.2">
      <c r="D553" s="106"/>
      <c r="E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4:30" x14ac:dyDescent="0.2">
      <c r="D554" s="106"/>
      <c r="E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4:30" x14ac:dyDescent="0.2">
      <c r="D555" s="106"/>
      <c r="E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4:30" x14ac:dyDescent="0.2">
      <c r="D556" s="106"/>
      <c r="E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4:30" x14ac:dyDescent="0.2">
      <c r="D557" s="106"/>
      <c r="E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4:30" x14ac:dyDescent="0.2">
      <c r="D558" s="106"/>
      <c r="E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4:30" x14ac:dyDescent="0.2">
      <c r="D559" s="106"/>
      <c r="E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4:30" x14ac:dyDescent="0.2">
      <c r="D560" s="106"/>
      <c r="E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4:30" x14ac:dyDescent="0.2">
      <c r="D561" s="106"/>
      <c r="E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4:30" x14ac:dyDescent="0.2">
      <c r="D562" s="106"/>
      <c r="E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4:30" x14ac:dyDescent="0.2">
      <c r="D563" s="106"/>
      <c r="E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4:30" x14ac:dyDescent="0.2">
      <c r="D564" s="106"/>
      <c r="E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4:30" x14ac:dyDescent="0.2">
      <c r="D565" s="106"/>
      <c r="E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4:30" x14ac:dyDescent="0.2">
      <c r="D566" s="106"/>
      <c r="E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4:30" x14ac:dyDescent="0.2">
      <c r="D567" s="106"/>
      <c r="E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4:30" x14ac:dyDescent="0.2">
      <c r="D568" s="106"/>
      <c r="E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4:30" x14ac:dyDescent="0.2">
      <c r="D569" s="106"/>
      <c r="E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4:30" x14ac:dyDescent="0.2">
      <c r="D570" s="106"/>
      <c r="E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4:30" x14ac:dyDescent="0.2">
      <c r="D571" s="106"/>
      <c r="E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4:30" x14ac:dyDescent="0.2">
      <c r="D572" s="106"/>
      <c r="E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4:30" x14ac:dyDescent="0.2">
      <c r="D573" s="106"/>
      <c r="E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4:30" x14ac:dyDescent="0.2">
      <c r="D574" s="106"/>
      <c r="E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4:30" x14ac:dyDescent="0.2">
      <c r="D575" s="106"/>
      <c r="E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4:30" x14ac:dyDescent="0.2">
      <c r="D576" s="106"/>
      <c r="E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4:30" x14ac:dyDescent="0.2">
      <c r="D577" s="106"/>
      <c r="E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4:30" x14ac:dyDescent="0.2">
      <c r="D578" s="106"/>
      <c r="E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4:30" x14ac:dyDescent="0.2">
      <c r="D579" s="106"/>
      <c r="E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4:30" x14ac:dyDescent="0.2">
      <c r="D580" s="106"/>
      <c r="E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4:30" x14ac:dyDescent="0.2">
      <c r="D581" s="106"/>
      <c r="E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4:30" x14ac:dyDescent="0.2">
      <c r="D582" s="106"/>
      <c r="E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4:30" x14ac:dyDescent="0.2">
      <c r="D583" s="106"/>
      <c r="E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4:30" x14ac:dyDescent="0.2">
      <c r="D584" s="106"/>
      <c r="E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4:30" x14ac:dyDescent="0.2">
      <c r="D585" s="106"/>
      <c r="E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4:30" x14ac:dyDescent="0.2">
      <c r="D586" s="106"/>
      <c r="E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4:30" x14ac:dyDescent="0.2">
      <c r="D587" s="106"/>
      <c r="E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4:30" x14ac:dyDescent="0.2">
      <c r="D588" s="106"/>
      <c r="E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4:30" x14ac:dyDescent="0.2">
      <c r="D589" s="106"/>
      <c r="E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4:30" x14ac:dyDescent="0.2">
      <c r="D590" s="106"/>
      <c r="E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4:30" x14ac:dyDescent="0.2">
      <c r="D591" s="106"/>
      <c r="E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4:30" x14ac:dyDescent="0.2">
      <c r="D592" s="106"/>
      <c r="E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4:30" x14ac:dyDescent="0.2">
      <c r="D593" s="106"/>
      <c r="E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4:30" x14ac:dyDescent="0.2">
      <c r="D594" s="106"/>
      <c r="E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4:30" x14ac:dyDescent="0.2">
      <c r="D595" s="106"/>
      <c r="E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4:30" x14ac:dyDescent="0.2">
      <c r="D596" s="106"/>
      <c r="E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4:30" x14ac:dyDescent="0.2">
      <c r="D597" s="106"/>
      <c r="E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4:30" x14ac:dyDescent="0.2">
      <c r="D598" s="106"/>
      <c r="E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4:30" x14ac:dyDescent="0.2">
      <c r="D599" s="106"/>
      <c r="E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4:30" x14ac:dyDescent="0.2">
      <c r="D600" s="106"/>
      <c r="E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4:30" x14ac:dyDescent="0.2">
      <c r="D601" s="106"/>
      <c r="E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4:30" x14ac:dyDescent="0.2">
      <c r="D602" s="106"/>
      <c r="E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4:30" x14ac:dyDescent="0.2">
      <c r="D603" s="106"/>
      <c r="E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4:30" x14ac:dyDescent="0.2">
      <c r="D604" s="106"/>
      <c r="E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4:30" x14ac:dyDescent="0.2">
      <c r="D605" s="106"/>
      <c r="E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4:30" x14ac:dyDescent="0.2">
      <c r="D606" s="106"/>
      <c r="E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4:30" x14ac:dyDescent="0.2">
      <c r="D607" s="106"/>
      <c r="E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4:30" x14ac:dyDescent="0.2">
      <c r="D608" s="106"/>
      <c r="E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4:30" x14ac:dyDescent="0.2">
      <c r="D609" s="106"/>
      <c r="E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4:30" x14ac:dyDescent="0.2">
      <c r="D610" s="106"/>
      <c r="E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4:30" x14ac:dyDescent="0.2">
      <c r="D611" s="106"/>
      <c r="E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4:30" x14ac:dyDescent="0.2">
      <c r="D612" s="106"/>
      <c r="E612" s="106"/>
      <c r="H612" s="106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4:30" x14ac:dyDescent="0.2">
      <c r="D613" s="106"/>
      <c r="E613" s="106"/>
      <c r="H613" s="106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4:30" x14ac:dyDescent="0.2">
      <c r="D614" s="106"/>
      <c r="E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4:30" x14ac:dyDescent="0.2">
      <c r="D615" s="106"/>
      <c r="E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4:30" x14ac:dyDescent="0.2">
      <c r="D616" s="106"/>
      <c r="E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4:30" x14ac:dyDescent="0.2">
      <c r="D617" s="106"/>
      <c r="E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4:30" x14ac:dyDescent="0.2">
      <c r="D618" s="106"/>
      <c r="E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4:30" x14ac:dyDescent="0.2">
      <c r="D619" s="106"/>
      <c r="E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4:30" x14ac:dyDescent="0.2">
      <c r="D620" s="106"/>
      <c r="E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4:30" x14ac:dyDescent="0.2">
      <c r="D621" s="106"/>
      <c r="E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4:30" x14ac:dyDescent="0.2">
      <c r="D622" s="106"/>
      <c r="E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4:30" x14ac:dyDescent="0.2">
      <c r="D623" s="106"/>
      <c r="E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4:30" x14ac:dyDescent="0.2">
      <c r="D624" s="106"/>
      <c r="E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4:30" x14ac:dyDescent="0.2">
      <c r="D625" s="106"/>
      <c r="E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4:30" x14ac:dyDescent="0.2">
      <c r="D626" s="106"/>
      <c r="E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4:30" x14ac:dyDescent="0.2">
      <c r="D627" s="106"/>
      <c r="E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4:30" x14ac:dyDescent="0.2">
      <c r="D628" s="106"/>
      <c r="E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4:30" x14ac:dyDescent="0.2">
      <c r="D629" s="106"/>
      <c r="E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4:30" x14ac:dyDescent="0.2">
      <c r="D630" s="106"/>
      <c r="E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4:30" x14ac:dyDescent="0.2">
      <c r="D631" s="106"/>
      <c r="E631" s="106"/>
      <c r="H631" s="106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4:30" x14ac:dyDescent="0.2">
      <c r="D632" s="106"/>
      <c r="E632" s="106"/>
      <c r="H632" s="106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4:30" x14ac:dyDescent="0.2">
      <c r="D633" s="106"/>
      <c r="E633" s="106"/>
      <c r="H633" s="106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4:30" x14ac:dyDescent="0.2">
      <c r="D634" s="106"/>
      <c r="E634" s="106"/>
      <c r="H634" s="106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4:30" x14ac:dyDescent="0.2">
      <c r="D635" s="106"/>
      <c r="E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4:30" x14ac:dyDescent="0.2">
      <c r="D636" s="106"/>
      <c r="E636" s="106"/>
      <c r="H636" s="106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4:30" x14ac:dyDescent="0.2">
      <c r="D637" s="106"/>
      <c r="E637" s="106"/>
      <c r="H637" s="106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4:30" x14ac:dyDescent="0.2">
      <c r="D638" s="106"/>
      <c r="E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4:30" x14ac:dyDescent="0.2">
      <c r="D639" s="106"/>
      <c r="E639" s="106"/>
      <c r="H639" s="106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4:30" x14ac:dyDescent="0.2">
      <c r="D640" s="106"/>
      <c r="E640" s="106"/>
      <c r="H640" s="106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4:30" x14ac:dyDescent="0.2">
      <c r="D641" s="106"/>
      <c r="E641" s="106"/>
      <c r="H641" s="106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4:30" x14ac:dyDescent="0.2">
      <c r="D642" s="106"/>
      <c r="E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4:30" x14ac:dyDescent="0.2">
      <c r="D643" s="106"/>
      <c r="E643" s="106"/>
      <c r="H643" s="106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4:30" x14ac:dyDescent="0.2">
      <c r="D644" s="106"/>
      <c r="E644" s="106"/>
      <c r="H644" s="106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4:30" x14ac:dyDescent="0.2">
      <c r="D645" s="106"/>
      <c r="E645" s="106"/>
      <c r="H645" s="106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4:30" x14ac:dyDescent="0.2">
      <c r="D646" s="106"/>
      <c r="E646" s="106"/>
      <c r="H646" s="106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4:30" x14ac:dyDescent="0.2">
      <c r="D647" s="106"/>
      <c r="E647" s="106"/>
      <c r="H647" s="106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4:30" x14ac:dyDescent="0.2">
      <c r="D648" s="106"/>
      <c r="E648" s="106"/>
      <c r="H648" s="106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4:30" x14ac:dyDescent="0.2">
      <c r="D649" s="106"/>
      <c r="E649" s="106"/>
      <c r="H649" s="106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4:30" x14ac:dyDescent="0.2">
      <c r="D650" s="106"/>
      <c r="E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4:30" x14ac:dyDescent="0.2">
      <c r="D651" s="106"/>
      <c r="E651" s="106"/>
      <c r="H651" s="106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4:30" x14ac:dyDescent="0.2">
      <c r="D652" s="106"/>
      <c r="E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4:30" x14ac:dyDescent="0.2">
      <c r="D653" s="106"/>
      <c r="E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4:30" x14ac:dyDescent="0.2">
      <c r="D654" s="106"/>
      <c r="E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4:30" x14ac:dyDescent="0.2">
      <c r="D655" s="106"/>
      <c r="E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4:30" x14ac:dyDescent="0.2">
      <c r="D656" s="106"/>
      <c r="E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4:30" x14ac:dyDescent="0.2">
      <c r="D657" s="106"/>
      <c r="E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4:30" x14ac:dyDescent="0.2">
      <c r="D658" s="106"/>
      <c r="E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4:30" x14ac:dyDescent="0.2">
      <c r="D659" s="106"/>
      <c r="E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4:30" x14ac:dyDescent="0.2">
      <c r="D660" s="106"/>
      <c r="E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4:30" x14ac:dyDescent="0.2">
      <c r="D661" s="106"/>
      <c r="E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4:30" x14ac:dyDescent="0.2">
      <c r="D662" s="106"/>
      <c r="E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4:30" x14ac:dyDescent="0.2">
      <c r="D663" s="106"/>
      <c r="E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4:30" x14ac:dyDescent="0.2">
      <c r="D664" s="106"/>
      <c r="E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4:30" x14ac:dyDescent="0.2">
      <c r="D665" s="106"/>
      <c r="E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4:30" x14ac:dyDescent="0.2">
      <c r="D666" s="106"/>
      <c r="E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4:30" x14ac:dyDescent="0.2">
      <c r="D667" s="106"/>
      <c r="E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4:30" x14ac:dyDescent="0.2">
      <c r="D668" s="106"/>
      <c r="E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4:30" x14ac:dyDescent="0.2">
      <c r="D669" s="106"/>
      <c r="E669" s="106"/>
      <c r="H669" s="106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4:30" x14ac:dyDescent="0.2">
      <c r="D670" s="106"/>
      <c r="E670" s="106"/>
      <c r="H670" s="106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4:30" x14ac:dyDescent="0.2">
      <c r="D671" s="106"/>
      <c r="E671" s="106"/>
      <c r="H671" s="106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4:30" x14ac:dyDescent="0.2">
      <c r="D672" s="106"/>
      <c r="E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4:30" x14ac:dyDescent="0.2">
      <c r="D673" s="106"/>
      <c r="E673" s="106"/>
      <c r="H673" s="106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4:30" x14ac:dyDescent="0.2">
      <c r="D674" s="106"/>
      <c r="E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4:30" x14ac:dyDescent="0.2">
      <c r="D675" s="106"/>
      <c r="E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4:30" x14ac:dyDescent="0.2">
      <c r="D676" s="106"/>
      <c r="E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4:30" x14ac:dyDescent="0.2">
      <c r="D677" s="106"/>
      <c r="E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4:30" x14ac:dyDescent="0.2">
      <c r="D678" s="106"/>
      <c r="E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4:30" x14ac:dyDescent="0.2">
      <c r="D679" s="106"/>
      <c r="E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4:30" x14ac:dyDescent="0.2">
      <c r="D680" s="106"/>
      <c r="E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4:30" x14ac:dyDescent="0.2">
      <c r="D681" s="106"/>
      <c r="E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4:30" x14ac:dyDescent="0.2">
      <c r="D682" s="106"/>
      <c r="E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4:30" x14ac:dyDescent="0.2">
      <c r="D683" s="106"/>
      <c r="E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4:30" x14ac:dyDescent="0.2">
      <c r="D684" s="106"/>
      <c r="E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4:30" x14ac:dyDescent="0.2">
      <c r="D685" s="106"/>
      <c r="E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4:30" x14ac:dyDescent="0.2">
      <c r="D686" s="106"/>
      <c r="E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4:30" x14ac:dyDescent="0.2">
      <c r="D687" s="106"/>
      <c r="E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4:30" x14ac:dyDescent="0.2">
      <c r="D688" s="106"/>
      <c r="E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4:30" x14ac:dyDescent="0.2">
      <c r="D689" s="106"/>
      <c r="E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4:30" x14ac:dyDescent="0.2">
      <c r="D690" s="106"/>
      <c r="E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4:30" x14ac:dyDescent="0.2">
      <c r="D691" s="106"/>
      <c r="E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4:30" x14ac:dyDescent="0.2">
      <c r="D692" s="106"/>
      <c r="E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4:30" x14ac:dyDescent="0.2">
      <c r="D693" s="106"/>
      <c r="E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4:30" x14ac:dyDescent="0.2">
      <c r="D694" s="106"/>
      <c r="E694" s="106"/>
      <c r="H694" s="106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4:30" x14ac:dyDescent="0.2">
      <c r="D695" s="106"/>
      <c r="E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4:30" x14ac:dyDescent="0.2">
      <c r="D696" s="106"/>
      <c r="E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4:30" x14ac:dyDescent="0.2">
      <c r="D697" s="106"/>
      <c r="E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4:30" x14ac:dyDescent="0.2">
      <c r="D698" s="106"/>
      <c r="E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4:30" x14ac:dyDescent="0.2">
      <c r="D699" s="106"/>
      <c r="E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4:30" x14ac:dyDescent="0.2">
      <c r="D700" s="106"/>
      <c r="E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4:30" x14ac:dyDescent="0.2">
      <c r="D701" s="106"/>
      <c r="E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4:30" x14ac:dyDescent="0.2">
      <c r="D702" s="106"/>
      <c r="E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4:30" x14ac:dyDescent="0.2">
      <c r="D703" s="106"/>
      <c r="E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4:30" x14ac:dyDescent="0.2">
      <c r="D704" s="106"/>
      <c r="E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4:30" x14ac:dyDescent="0.2">
      <c r="D705" s="106"/>
      <c r="E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4:30" x14ac:dyDescent="0.2">
      <c r="D706" s="106"/>
      <c r="E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4:30" x14ac:dyDescent="0.2">
      <c r="D707" s="106"/>
      <c r="E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4:30" x14ac:dyDescent="0.2">
      <c r="D708" s="106"/>
      <c r="E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4:30" x14ac:dyDescent="0.2">
      <c r="D709" s="106"/>
      <c r="E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4:30" x14ac:dyDescent="0.2">
      <c r="D710" s="106"/>
      <c r="E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4:30" x14ac:dyDescent="0.2">
      <c r="D711" s="106"/>
      <c r="E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4:30" x14ac:dyDescent="0.2">
      <c r="D712" s="106"/>
      <c r="E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4:30" x14ac:dyDescent="0.2">
      <c r="D713" s="106"/>
      <c r="E713" s="106"/>
      <c r="H713" s="106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4:30" x14ac:dyDescent="0.2">
      <c r="D714" s="106"/>
      <c r="E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4:30" x14ac:dyDescent="0.2">
      <c r="D715" s="106"/>
      <c r="E715" s="106"/>
      <c r="H715" s="106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4:30" x14ac:dyDescent="0.2">
      <c r="D716" s="106"/>
      <c r="E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4:30" x14ac:dyDescent="0.2">
      <c r="D717" s="106"/>
      <c r="E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4:30" x14ac:dyDescent="0.2">
      <c r="D718" s="106"/>
      <c r="E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4:30" x14ac:dyDescent="0.2">
      <c r="D719" s="106"/>
      <c r="E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4:30" x14ac:dyDescent="0.2">
      <c r="D720" s="106"/>
      <c r="E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4:30" x14ac:dyDescent="0.2">
      <c r="D721" s="106"/>
      <c r="E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4:30" x14ac:dyDescent="0.2">
      <c r="D722" s="106"/>
      <c r="E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4:30" x14ac:dyDescent="0.2">
      <c r="D723" s="106"/>
      <c r="E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4:30" x14ac:dyDescent="0.2">
      <c r="D724" s="106"/>
      <c r="E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4:30" x14ac:dyDescent="0.2">
      <c r="D725" s="106"/>
      <c r="E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4:30" x14ac:dyDescent="0.2">
      <c r="D726" s="106"/>
      <c r="E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4:30" x14ac:dyDescent="0.2">
      <c r="D727" s="106"/>
      <c r="E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4:30" x14ac:dyDescent="0.2">
      <c r="D728" s="106"/>
      <c r="E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4:30" x14ac:dyDescent="0.2">
      <c r="D729" s="106"/>
      <c r="E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4:30" x14ac:dyDescent="0.2">
      <c r="D730" s="106"/>
      <c r="E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4:30" x14ac:dyDescent="0.2">
      <c r="D731" s="106"/>
      <c r="E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4:30" x14ac:dyDescent="0.2">
      <c r="D732" s="106"/>
      <c r="E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4:30" x14ac:dyDescent="0.2">
      <c r="D733" s="106"/>
      <c r="E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4:30" x14ac:dyDescent="0.2">
      <c r="D734" s="106"/>
      <c r="E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4:30" x14ac:dyDescent="0.2">
      <c r="D735" s="106"/>
      <c r="E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4:30" x14ac:dyDescent="0.2">
      <c r="D736" s="106"/>
      <c r="E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4:30" x14ac:dyDescent="0.2">
      <c r="D737" s="106"/>
      <c r="E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4:30" x14ac:dyDescent="0.2">
      <c r="D738" s="106"/>
      <c r="E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4:30" x14ac:dyDescent="0.2">
      <c r="D739" s="106"/>
      <c r="E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4:30" x14ac:dyDescent="0.2">
      <c r="D740" s="106"/>
      <c r="E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4:30" x14ac:dyDescent="0.2">
      <c r="D741" s="106"/>
      <c r="E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4:30" x14ac:dyDescent="0.2">
      <c r="D742" s="106"/>
      <c r="E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4:30" x14ac:dyDescent="0.2">
      <c r="D743" s="106"/>
      <c r="E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4:30" x14ac:dyDescent="0.2">
      <c r="D744" s="106"/>
      <c r="E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4:30" x14ac:dyDescent="0.2">
      <c r="D745" s="106"/>
      <c r="E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4:30" x14ac:dyDescent="0.2">
      <c r="D746" s="106"/>
      <c r="E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4:30" x14ac:dyDescent="0.2">
      <c r="D747" s="106"/>
      <c r="E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4:30" x14ac:dyDescent="0.2">
      <c r="D748" s="106"/>
      <c r="E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4:30" x14ac:dyDescent="0.2">
      <c r="D749" s="106"/>
      <c r="E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4:30" x14ac:dyDescent="0.2">
      <c r="D750" s="106"/>
      <c r="E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4:30" x14ac:dyDescent="0.2">
      <c r="D751" s="106"/>
      <c r="E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4:30" x14ac:dyDescent="0.2">
      <c r="D752" s="106"/>
      <c r="E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4:30" x14ac:dyDescent="0.2">
      <c r="D753" s="106"/>
      <c r="E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4:30" x14ac:dyDescent="0.2">
      <c r="D754" s="106"/>
      <c r="E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4:30" x14ac:dyDescent="0.2">
      <c r="D755" s="106"/>
      <c r="E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4:30" x14ac:dyDescent="0.2">
      <c r="D756" s="106"/>
      <c r="E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4:30" x14ac:dyDescent="0.2">
      <c r="D757" s="106"/>
      <c r="E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4:30" x14ac:dyDescent="0.2">
      <c r="D758" s="106"/>
      <c r="E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4:30" x14ac:dyDescent="0.2">
      <c r="D759" s="106"/>
      <c r="E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4:30" x14ac:dyDescent="0.2">
      <c r="D760" s="106"/>
      <c r="E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4:30" x14ac:dyDescent="0.2">
      <c r="D761" s="106"/>
      <c r="E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4:30" x14ac:dyDescent="0.2">
      <c r="D762" s="106"/>
      <c r="E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4:30" x14ac:dyDescent="0.2">
      <c r="D763" s="106"/>
      <c r="E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4:30" x14ac:dyDescent="0.2">
      <c r="D764" s="106"/>
      <c r="E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4:30" x14ac:dyDescent="0.2">
      <c r="D765" s="106"/>
      <c r="E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4:30" x14ac:dyDescent="0.2">
      <c r="D766" s="106"/>
      <c r="E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4:30" x14ac:dyDescent="0.2">
      <c r="D767" s="106"/>
      <c r="E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4:30" x14ac:dyDescent="0.2">
      <c r="D768" s="106"/>
      <c r="E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4:30" x14ac:dyDescent="0.2">
      <c r="D769" s="106"/>
      <c r="E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4:30" x14ac:dyDescent="0.2">
      <c r="D770" s="106"/>
      <c r="E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4:30" x14ac:dyDescent="0.2">
      <c r="D771" s="106"/>
      <c r="E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4:30" x14ac:dyDescent="0.2">
      <c r="D772" s="106"/>
      <c r="E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4:30" x14ac:dyDescent="0.2">
      <c r="D773" s="106"/>
      <c r="E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4:30" x14ac:dyDescent="0.2">
      <c r="D774" s="106"/>
      <c r="E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4:30" x14ac:dyDescent="0.2">
      <c r="D775" s="106"/>
      <c r="E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4:30" x14ac:dyDescent="0.2">
      <c r="D776" s="106"/>
      <c r="E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4:30" x14ac:dyDescent="0.2">
      <c r="D777" s="106"/>
      <c r="E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4:30" x14ac:dyDescent="0.2">
      <c r="D778" s="106"/>
      <c r="E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4:30" x14ac:dyDescent="0.2">
      <c r="D779" s="106"/>
      <c r="E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4:30" x14ac:dyDescent="0.2">
      <c r="D780" s="106"/>
      <c r="E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4:30" x14ac:dyDescent="0.2">
      <c r="D781" s="106"/>
      <c r="E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4:30" x14ac:dyDescent="0.2">
      <c r="D782" s="106"/>
      <c r="E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4:30" x14ac:dyDescent="0.2">
      <c r="D783" s="106"/>
      <c r="E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4:30" x14ac:dyDescent="0.2">
      <c r="D784" s="106"/>
      <c r="E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4:30" x14ac:dyDescent="0.2">
      <c r="D785" s="106"/>
      <c r="E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4:30" x14ac:dyDescent="0.2">
      <c r="D786" s="106"/>
      <c r="E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4:30" x14ac:dyDescent="0.2">
      <c r="D787" s="106"/>
      <c r="E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4:30" x14ac:dyDescent="0.2">
      <c r="D788" s="106"/>
      <c r="E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4:30" x14ac:dyDescent="0.2">
      <c r="D789" s="106"/>
      <c r="E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4:30" x14ac:dyDescent="0.2">
      <c r="D790" s="106"/>
      <c r="E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4:30" x14ac:dyDescent="0.2">
      <c r="D791" s="106"/>
      <c r="E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4:30" x14ac:dyDescent="0.2">
      <c r="D792" s="106"/>
      <c r="E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4:30" x14ac:dyDescent="0.2">
      <c r="D793" s="106"/>
      <c r="E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4:30" x14ac:dyDescent="0.2">
      <c r="D794" s="106"/>
      <c r="E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4:30" x14ac:dyDescent="0.2">
      <c r="D795" s="106"/>
      <c r="E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4:30" x14ac:dyDescent="0.2">
      <c r="D796" s="106"/>
      <c r="E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4:30" x14ac:dyDescent="0.2">
      <c r="D797" s="106"/>
      <c r="E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4:30" x14ac:dyDescent="0.2">
      <c r="D798" s="106"/>
      <c r="E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4:30" x14ac:dyDescent="0.2">
      <c r="D799" s="106"/>
      <c r="E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4:30" x14ac:dyDescent="0.2">
      <c r="D800" s="106"/>
      <c r="E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4:30" x14ac:dyDescent="0.2">
      <c r="D801" s="106"/>
      <c r="E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4:30" x14ac:dyDescent="0.2">
      <c r="D802" s="106"/>
      <c r="E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4:30" x14ac:dyDescent="0.2">
      <c r="D803" s="106"/>
      <c r="E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4:30" x14ac:dyDescent="0.2">
      <c r="D804" s="106"/>
      <c r="E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4:30" x14ac:dyDescent="0.2">
      <c r="D805" s="106"/>
      <c r="E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4:30" x14ac:dyDescent="0.2">
      <c r="D806" s="106"/>
      <c r="E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4:30" x14ac:dyDescent="0.2">
      <c r="D807" s="106"/>
      <c r="E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4:30" x14ac:dyDescent="0.2">
      <c r="D808" s="106"/>
      <c r="E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4:30" x14ac:dyDescent="0.2">
      <c r="D809" s="106"/>
      <c r="E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4:30" x14ac:dyDescent="0.2">
      <c r="D810" s="106"/>
      <c r="E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4:30" x14ac:dyDescent="0.2">
      <c r="D811" s="106"/>
      <c r="E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4:30" x14ac:dyDescent="0.2">
      <c r="D812" s="106"/>
      <c r="E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4:30" x14ac:dyDescent="0.2">
      <c r="D813" s="106"/>
      <c r="E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4:30" x14ac:dyDescent="0.2">
      <c r="D814" s="106"/>
      <c r="E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4:30" x14ac:dyDescent="0.2">
      <c r="D815" s="106"/>
      <c r="E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4:30" x14ac:dyDescent="0.2">
      <c r="D816" s="106"/>
      <c r="E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4:30" x14ac:dyDescent="0.2">
      <c r="D817" s="106"/>
      <c r="E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4:30" x14ac:dyDescent="0.2">
      <c r="D818" s="106"/>
      <c r="E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4:30" x14ac:dyDescent="0.2">
      <c r="D819" s="106"/>
      <c r="E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4:30" x14ac:dyDescent="0.2">
      <c r="D820" s="106"/>
      <c r="E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4:30" x14ac:dyDescent="0.2">
      <c r="D821" s="106"/>
      <c r="E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4:30" x14ac:dyDescent="0.2">
      <c r="D822" s="106"/>
      <c r="E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4:30" x14ac:dyDescent="0.2">
      <c r="D823" s="106"/>
      <c r="E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4:30" x14ac:dyDescent="0.2">
      <c r="D824" s="106"/>
      <c r="E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4:30" x14ac:dyDescent="0.2">
      <c r="D825" s="106"/>
      <c r="E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4:30" x14ac:dyDescent="0.2">
      <c r="D826" s="106"/>
      <c r="E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4:30" x14ac:dyDescent="0.2">
      <c r="D827" s="106"/>
      <c r="E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4:30" x14ac:dyDescent="0.2">
      <c r="D828" s="106"/>
      <c r="E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4:30" x14ac:dyDescent="0.2">
      <c r="D829" s="106"/>
      <c r="E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4:30" x14ac:dyDescent="0.2">
      <c r="D830" s="106"/>
      <c r="E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4:30" x14ac:dyDescent="0.2">
      <c r="D831" s="106"/>
      <c r="E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4:30" x14ac:dyDescent="0.2">
      <c r="D832" s="106"/>
      <c r="E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4:30" x14ac:dyDescent="0.2">
      <c r="D833" s="106"/>
      <c r="E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4:30" x14ac:dyDescent="0.2">
      <c r="D834" s="106"/>
      <c r="E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4:30" x14ac:dyDescent="0.2">
      <c r="D835" s="106"/>
      <c r="E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4:30" x14ac:dyDescent="0.2">
      <c r="D836" s="106"/>
      <c r="E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4:30" x14ac:dyDescent="0.2">
      <c r="D837" s="106"/>
      <c r="E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4:30" x14ac:dyDescent="0.2">
      <c r="D838" s="106"/>
      <c r="E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4:30" x14ac:dyDescent="0.2">
      <c r="D839" s="106"/>
      <c r="E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4:30" x14ac:dyDescent="0.2">
      <c r="D840" s="106"/>
      <c r="E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4:30" x14ac:dyDescent="0.2">
      <c r="D841" s="106"/>
      <c r="E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4:30" x14ac:dyDescent="0.2">
      <c r="D842" s="106"/>
      <c r="E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4:30" x14ac:dyDescent="0.2">
      <c r="D843" s="106"/>
      <c r="E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4:30" x14ac:dyDescent="0.2">
      <c r="D844" s="106"/>
      <c r="E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4:30" x14ac:dyDescent="0.2">
      <c r="D845" s="106"/>
      <c r="E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4:30" x14ac:dyDescent="0.2">
      <c r="D846" s="106"/>
      <c r="E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4:30" x14ac:dyDescent="0.2">
      <c r="D847" s="106"/>
      <c r="E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4:30" x14ac:dyDescent="0.2">
      <c r="D848" s="106"/>
      <c r="E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4:30" x14ac:dyDescent="0.2">
      <c r="D849" s="106"/>
      <c r="E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4:30" x14ac:dyDescent="0.2">
      <c r="D850" s="106"/>
      <c r="E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4:30" x14ac:dyDescent="0.2">
      <c r="D851" s="106"/>
      <c r="E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4:30" x14ac:dyDescent="0.2">
      <c r="D852" s="106"/>
      <c r="E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4:30" x14ac:dyDescent="0.2">
      <c r="D853" s="106"/>
      <c r="E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4:30" x14ac:dyDescent="0.2">
      <c r="D854" s="106"/>
      <c r="E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4:30" x14ac:dyDescent="0.2">
      <c r="D855" s="106"/>
      <c r="E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4:30" x14ac:dyDescent="0.2">
      <c r="D856" s="106"/>
      <c r="E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4:30" x14ac:dyDescent="0.2">
      <c r="D857" s="106"/>
      <c r="E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4:30" x14ac:dyDescent="0.2">
      <c r="D858" s="106"/>
      <c r="E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4:30" x14ac:dyDescent="0.2">
      <c r="D859" s="106"/>
      <c r="E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4:30" x14ac:dyDescent="0.2">
      <c r="D860" s="106"/>
      <c r="E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4:30" x14ac:dyDescent="0.2">
      <c r="D861" s="106"/>
      <c r="E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4:30" x14ac:dyDescent="0.2">
      <c r="D862" s="106"/>
      <c r="E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4:30" x14ac:dyDescent="0.2">
      <c r="D863" s="106"/>
      <c r="E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4:30" x14ac:dyDescent="0.2">
      <c r="D864" s="106"/>
      <c r="E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4:30" x14ac:dyDescent="0.2">
      <c r="D865" s="106"/>
      <c r="E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4:30" x14ac:dyDescent="0.2">
      <c r="D866" s="106"/>
      <c r="E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4:30" x14ac:dyDescent="0.2">
      <c r="D867" s="106"/>
      <c r="E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4:30" x14ac:dyDescent="0.2">
      <c r="D868" s="106"/>
      <c r="E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4:30" x14ac:dyDescent="0.2">
      <c r="D869" s="106"/>
      <c r="E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4:30" x14ac:dyDescent="0.2">
      <c r="D870" s="106"/>
      <c r="E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4:30" x14ac:dyDescent="0.2">
      <c r="D871" s="106"/>
      <c r="E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4:30" x14ac:dyDescent="0.2">
      <c r="D872" s="106"/>
      <c r="E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4:30" x14ac:dyDescent="0.2">
      <c r="D873" s="106"/>
      <c r="E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4:30" x14ac:dyDescent="0.2">
      <c r="D874" s="106"/>
      <c r="E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4:30" x14ac:dyDescent="0.2">
      <c r="D875" s="106"/>
      <c r="E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4:30" x14ac:dyDescent="0.2">
      <c r="D876" s="106"/>
      <c r="E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4:30" x14ac:dyDescent="0.2">
      <c r="D877" s="106"/>
      <c r="E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4:30" x14ac:dyDescent="0.2">
      <c r="D878" s="106"/>
      <c r="E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4:30" x14ac:dyDescent="0.2">
      <c r="D879" s="106"/>
      <c r="E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4:30" x14ac:dyDescent="0.2">
      <c r="D880" s="106"/>
      <c r="E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4:30" x14ac:dyDescent="0.2">
      <c r="D881" s="106"/>
      <c r="E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4:30" x14ac:dyDescent="0.2">
      <c r="D882" s="106"/>
      <c r="E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4:30" x14ac:dyDescent="0.2">
      <c r="D883" s="106"/>
      <c r="E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4:30" x14ac:dyDescent="0.2">
      <c r="D884" s="106"/>
      <c r="E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4:30" x14ac:dyDescent="0.2">
      <c r="D885" s="106"/>
      <c r="E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4:30" x14ac:dyDescent="0.2">
      <c r="D886" s="106"/>
      <c r="E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4:30" x14ac:dyDescent="0.2">
      <c r="D887" s="106"/>
      <c r="E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4:30" x14ac:dyDescent="0.2">
      <c r="D888" s="106"/>
      <c r="E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4:30" x14ac:dyDescent="0.2">
      <c r="D889" s="106"/>
      <c r="E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4:30" x14ac:dyDescent="0.2">
      <c r="D890" s="106"/>
      <c r="E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4:30" x14ac:dyDescent="0.2">
      <c r="D891" s="106"/>
      <c r="E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4:30" x14ac:dyDescent="0.2">
      <c r="D892" s="106"/>
      <c r="E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4:30" x14ac:dyDescent="0.2">
      <c r="D893" s="106"/>
      <c r="E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4:30" x14ac:dyDescent="0.2">
      <c r="D894" s="106"/>
      <c r="E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4:30" x14ac:dyDescent="0.2">
      <c r="D895" s="106"/>
      <c r="E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4:30" x14ac:dyDescent="0.2">
      <c r="D896" s="106"/>
      <c r="E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4:30" x14ac:dyDescent="0.2">
      <c r="D897" s="106"/>
      <c r="E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4:30" x14ac:dyDescent="0.2">
      <c r="D898" s="106"/>
      <c r="E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4:30" x14ac:dyDescent="0.2">
      <c r="D899" s="106"/>
      <c r="E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4:30" x14ac:dyDescent="0.2">
      <c r="D900" s="106"/>
      <c r="E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4:30" x14ac:dyDescent="0.2">
      <c r="D901" s="106"/>
      <c r="E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4:30" x14ac:dyDescent="0.2">
      <c r="D902" s="106"/>
      <c r="E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4:30" x14ac:dyDescent="0.2">
      <c r="D903" s="106"/>
      <c r="E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4:30" x14ac:dyDescent="0.2">
      <c r="D904" s="106"/>
      <c r="E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4:30" x14ac:dyDescent="0.2">
      <c r="D905" s="106"/>
      <c r="E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4:30" x14ac:dyDescent="0.2">
      <c r="D906" s="106"/>
      <c r="E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4:30" x14ac:dyDescent="0.2">
      <c r="D907" s="106"/>
      <c r="E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4:30" x14ac:dyDescent="0.2">
      <c r="D908" s="106"/>
      <c r="E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4:30" x14ac:dyDescent="0.2">
      <c r="D909" s="106"/>
      <c r="E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4:30" x14ac:dyDescent="0.2">
      <c r="D910" s="106"/>
      <c r="E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4:30" x14ac:dyDescent="0.2">
      <c r="D911" s="106"/>
      <c r="E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4:30" x14ac:dyDescent="0.2">
      <c r="D912" s="106"/>
      <c r="E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4:30" x14ac:dyDescent="0.2">
      <c r="D913" s="106"/>
      <c r="E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4:30" x14ac:dyDescent="0.2">
      <c r="D914" s="106"/>
      <c r="E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4:30" x14ac:dyDescent="0.2">
      <c r="D915" s="106"/>
      <c r="E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4:30" x14ac:dyDescent="0.2">
      <c r="D916" s="106"/>
      <c r="E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4:30" x14ac:dyDescent="0.2">
      <c r="D917" s="106"/>
      <c r="E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4:30" x14ac:dyDescent="0.2">
      <c r="D918" s="106"/>
      <c r="E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4:30" x14ac:dyDescent="0.2">
      <c r="D919" s="106"/>
      <c r="E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4:30" x14ac:dyDescent="0.2">
      <c r="D920" s="106"/>
      <c r="E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4:30" x14ac:dyDescent="0.2">
      <c r="D921" s="106"/>
      <c r="E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4:30" x14ac:dyDescent="0.2">
      <c r="D922" s="106"/>
      <c r="E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4:30" x14ac:dyDescent="0.2">
      <c r="D923" s="106"/>
      <c r="E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4:30" x14ac:dyDescent="0.2">
      <c r="D924" s="106"/>
      <c r="E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4:30" x14ac:dyDescent="0.2">
      <c r="D925" s="106"/>
      <c r="E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4:30" x14ac:dyDescent="0.2">
      <c r="D926" s="106"/>
      <c r="E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4:30" x14ac:dyDescent="0.2">
      <c r="D927" s="106"/>
      <c r="E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4:30" x14ac:dyDescent="0.2">
      <c r="D928" s="106"/>
      <c r="E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4:30" x14ac:dyDescent="0.2">
      <c r="D929" s="106"/>
      <c r="E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4:30" x14ac:dyDescent="0.2">
      <c r="D930" s="106"/>
      <c r="E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4:30" x14ac:dyDescent="0.2">
      <c r="D931" s="106"/>
      <c r="E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4:30" x14ac:dyDescent="0.2">
      <c r="D932" s="106"/>
      <c r="E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4:30" x14ac:dyDescent="0.2">
      <c r="D933" s="106"/>
      <c r="E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4:30" x14ac:dyDescent="0.2">
      <c r="D934" s="106"/>
      <c r="E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4:30" x14ac:dyDescent="0.2">
      <c r="D935" s="106"/>
      <c r="E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4:30" x14ac:dyDescent="0.2">
      <c r="D936" s="106"/>
      <c r="E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4:30" x14ac:dyDescent="0.2">
      <c r="D937" s="106"/>
      <c r="E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4:30" x14ac:dyDescent="0.2">
      <c r="D938" s="106"/>
      <c r="E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4:30" x14ac:dyDescent="0.2">
      <c r="D939" s="106"/>
      <c r="E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4:30" x14ac:dyDescent="0.2">
      <c r="D940" s="106"/>
      <c r="E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4:30" x14ac:dyDescent="0.2">
      <c r="D941" s="106"/>
      <c r="E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4:30" x14ac:dyDescent="0.2">
      <c r="D942" s="106"/>
      <c r="E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4:30" x14ac:dyDescent="0.2">
      <c r="D943" s="106"/>
      <c r="E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4:30" x14ac:dyDescent="0.2">
      <c r="D944" s="106"/>
      <c r="E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4:30" x14ac:dyDescent="0.2">
      <c r="D945" s="106"/>
      <c r="E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4:30" x14ac:dyDescent="0.2">
      <c r="D946" s="106"/>
      <c r="E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4:30" x14ac:dyDescent="0.2">
      <c r="D947" s="106"/>
      <c r="E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4:30" x14ac:dyDescent="0.2">
      <c r="D948" s="106"/>
      <c r="E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4:30" x14ac:dyDescent="0.2">
      <c r="D949" s="106"/>
      <c r="E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4:30" x14ac:dyDescent="0.2">
      <c r="D950" s="106"/>
      <c r="E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4:30" x14ac:dyDescent="0.2">
      <c r="D951" s="106"/>
      <c r="E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4:30" x14ac:dyDescent="0.2">
      <c r="D952" s="106"/>
      <c r="E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4:30" x14ac:dyDescent="0.2">
      <c r="D953" s="106"/>
      <c r="E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4:30" x14ac:dyDescent="0.2">
      <c r="D954" s="106"/>
      <c r="E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4:30" x14ac:dyDescent="0.2">
      <c r="D955" s="106"/>
      <c r="E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4:30" x14ac:dyDescent="0.2">
      <c r="D956" s="106"/>
      <c r="E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4:30" x14ac:dyDescent="0.2">
      <c r="D957" s="106"/>
      <c r="E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4:30" x14ac:dyDescent="0.2">
      <c r="D958" s="106"/>
      <c r="E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4:30" x14ac:dyDescent="0.2">
      <c r="D959" s="106"/>
      <c r="E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4:30" x14ac:dyDescent="0.2">
      <c r="D960" s="106"/>
      <c r="E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4:30" x14ac:dyDescent="0.2">
      <c r="D961" s="106"/>
      <c r="E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4:30" x14ac:dyDescent="0.2">
      <c r="D962" s="106"/>
      <c r="E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4:30" x14ac:dyDescent="0.2">
      <c r="D963" s="106"/>
      <c r="E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4:30" x14ac:dyDescent="0.2">
      <c r="D964" s="106"/>
      <c r="E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4:30" x14ac:dyDescent="0.2">
      <c r="D965" s="106"/>
      <c r="E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4:30" x14ac:dyDescent="0.2">
      <c r="D966" s="106"/>
      <c r="E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4:30" x14ac:dyDescent="0.2">
      <c r="D967" s="106"/>
      <c r="E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4:30" x14ac:dyDescent="0.2">
      <c r="D968" s="106"/>
      <c r="E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4:30" x14ac:dyDescent="0.2">
      <c r="D969" s="106"/>
      <c r="E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4:30" x14ac:dyDescent="0.2">
      <c r="D970" s="106"/>
      <c r="E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4:30" x14ac:dyDescent="0.2">
      <c r="D971" s="106"/>
      <c r="E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4:30" x14ac:dyDescent="0.2">
      <c r="D972" s="106"/>
      <c r="E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4:30" x14ac:dyDescent="0.2">
      <c r="D973" s="106"/>
      <c r="E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4:30" x14ac:dyDescent="0.2">
      <c r="D974" s="106"/>
      <c r="E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4:30" x14ac:dyDescent="0.2">
      <c r="D975" s="106"/>
      <c r="E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4:30" x14ac:dyDescent="0.2">
      <c r="D976" s="106"/>
      <c r="E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4:30" x14ac:dyDescent="0.2">
      <c r="D977" s="106"/>
      <c r="E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4:30" x14ac:dyDescent="0.2">
      <c r="D978" s="106"/>
      <c r="E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4:30" x14ac:dyDescent="0.2">
      <c r="D979" s="106"/>
      <c r="E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4:30" x14ac:dyDescent="0.2">
      <c r="D980" s="106"/>
      <c r="E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4:30" x14ac:dyDescent="0.2">
      <c r="D981" s="106"/>
      <c r="E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4:30" x14ac:dyDescent="0.2">
      <c r="D982" s="106"/>
      <c r="E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4:30" x14ac:dyDescent="0.2">
      <c r="D983" s="106"/>
      <c r="E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4:30" x14ac:dyDescent="0.2">
      <c r="D984" s="106"/>
      <c r="E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4:30" x14ac:dyDescent="0.2">
      <c r="D985" s="106"/>
      <c r="E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4:30" x14ac:dyDescent="0.2">
      <c r="D986" s="106"/>
      <c r="E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4:30" x14ac:dyDescent="0.2">
      <c r="D987" s="106"/>
      <c r="E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4:30" x14ac:dyDescent="0.2">
      <c r="D988" s="106"/>
      <c r="E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4:30" x14ac:dyDescent="0.2">
      <c r="D989" s="106"/>
      <c r="E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4:30" x14ac:dyDescent="0.2">
      <c r="D990" s="106"/>
      <c r="E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4:30" x14ac:dyDescent="0.2">
      <c r="D991" s="106"/>
      <c r="E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4:30" x14ac:dyDescent="0.2">
      <c r="D992" s="106"/>
      <c r="E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4:30" x14ac:dyDescent="0.2">
      <c r="D993" s="106"/>
      <c r="E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4:30" x14ac:dyDescent="0.2">
      <c r="D994" s="106"/>
      <c r="E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4:30" x14ac:dyDescent="0.2">
      <c r="D995" s="106"/>
      <c r="E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4:30" x14ac:dyDescent="0.2">
      <c r="D996" s="106"/>
      <c r="E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4:30" x14ac:dyDescent="0.2">
      <c r="D997" s="106"/>
      <c r="E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4:30" x14ac:dyDescent="0.2">
      <c r="D998" s="106"/>
      <c r="E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4:30" x14ac:dyDescent="0.2">
      <c r="D999" s="106"/>
      <c r="E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4:30" x14ac:dyDescent="0.2">
      <c r="D1000" s="106"/>
      <c r="E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spans="4:30" x14ac:dyDescent="0.2">
      <c r="D1001" s="106"/>
      <c r="E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  <row r="1002" spans="4:30" x14ac:dyDescent="0.2">
      <c r="D1002" s="106"/>
      <c r="E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</row>
    <row r="1003" spans="4:30" x14ac:dyDescent="0.2">
      <c r="D1003" s="106"/>
      <c r="E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</row>
    <row r="1004" spans="4:30" x14ac:dyDescent="0.2">
      <c r="D1004" s="106"/>
      <c r="E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</row>
  </sheetData>
  <mergeCells count="135">
    <mergeCell ref="S1:S3"/>
    <mergeCell ref="T1:T3"/>
    <mergeCell ref="E4:E10"/>
    <mergeCell ref="D53:D57"/>
    <mergeCell ref="B4:B10"/>
    <mergeCell ref="B11:B17"/>
    <mergeCell ref="E18:E24"/>
    <mergeCell ref="E11:E17"/>
    <mergeCell ref="N1:N3"/>
    <mergeCell ref="O1:O3"/>
    <mergeCell ref="P1:P3"/>
    <mergeCell ref="Q1:Q3"/>
    <mergeCell ref="R1:R3"/>
    <mergeCell ref="I1:I3"/>
    <mergeCell ref="J1:J3"/>
    <mergeCell ref="K1:K3"/>
    <mergeCell ref="L1:L3"/>
    <mergeCell ref="M1:M3"/>
    <mergeCell ref="D1:E2"/>
    <mergeCell ref="F1:F3"/>
    <mergeCell ref="G1:G3"/>
    <mergeCell ref="H1:H3"/>
    <mergeCell ref="A53:A57"/>
    <mergeCell ref="B53:B57"/>
    <mergeCell ref="C53:C57"/>
    <mergeCell ref="E53:E57"/>
    <mergeCell ref="C34:C35"/>
    <mergeCell ref="B34:B35"/>
    <mergeCell ref="A34:A35"/>
    <mergeCell ref="E32:E35"/>
    <mergeCell ref="E44:E47"/>
    <mergeCell ref="A44:A47"/>
    <mergeCell ref="B44:B47"/>
    <mergeCell ref="C44:C47"/>
    <mergeCell ref="A50:A52"/>
    <mergeCell ref="E48:E52"/>
    <mergeCell ref="C50:C52"/>
    <mergeCell ref="B50:B52"/>
    <mergeCell ref="E36:E42"/>
    <mergeCell ref="A36:A43"/>
    <mergeCell ref="B36:B43"/>
    <mergeCell ref="C36:C43"/>
    <mergeCell ref="A25:A28"/>
    <mergeCell ref="B25:B28"/>
    <mergeCell ref="C25:C28"/>
    <mergeCell ref="E25:E28"/>
    <mergeCell ref="E29:E31"/>
    <mergeCell ref="A29:A31"/>
    <mergeCell ref="B29:B31"/>
    <mergeCell ref="C29:C31"/>
    <mergeCell ref="C11:C12"/>
    <mergeCell ref="C19:C22"/>
    <mergeCell ref="B19:B22"/>
    <mergeCell ref="A19:A22"/>
    <mergeCell ref="C14:C15"/>
    <mergeCell ref="C23:C24"/>
    <mergeCell ref="B23:B24"/>
    <mergeCell ref="A23:A24"/>
    <mergeCell ref="C16:C17"/>
    <mergeCell ref="A11:A17"/>
    <mergeCell ref="A1:B1"/>
    <mergeCell ref="C1:C3"/>
    <mergeCell ref="A2:A3"/>
    <mergeCell ref="B2:B3"/>
    <mergeCell ref="A4:A10"/>
    <mergeCell ref="C4:C10"/>
    <mergeCell ref="J25:J26"/>
    <mergeCell ref="K25:K26"/>
    <mergeCell ref="J19:J22"/>
    <mergeCell ref="K19:K22"/>
    <mergeCell ref="F50:F51"/>
    <mergeCell ref="G50:G51"/>
    <mergeCell ref="D48:D52"/>
    <mergeCell ref="F54:F55"/>
    <mergeCell ref="G54:G55"/>
    <mergeCell ref="G29:G30"/>
    <mergeCell ref="D18:D24"/>
    <mergeCell ref="F19:F22"/>
    <mergeCell ref="D25:D28"/>
    <mergeCell ref="F44:F46"/>
    <mergeCell ref="H50:H51"/>
    <mergeCell ref="D4:D10"/>
    <mergeCell ref="D11:D17"/>
    <mergeCell ref="G11:G12"/>
    <mergeCell ref="H11:H12"/>
    <mergeCell ref="I11:I12"/>
    <mergeCell ref="H4:H9"/>
    <mergeCell ref="I4:I9"/>
    <mergeCell ref="F11:F12"/>
    <mergeCell ref="F15:F16"/>
    <mergeCell ref="F4:F9"/>
    <mergeCell ref="G4:G9"/>
    <mergeCell ref="G15:G16"/>
    <mergeCell ref="H15:H16"/>
    <mergeCell ref="I15:I16"/>
    <mergeCell ref="D44:D47"/>
    <mergeCell ref="H19:H22"/>
    <mergeCell ref="I19:I22"/>
    <mergeCell ref="H29:H30"/>
    <mergeCell ref="I29:I30"/>
    <mergeCell ref="F25:F26"/>
    <mergeCell ref="G25:G26"/>
    <mergeCell ref="H25:H26"/>
    <mergeCell ref="I25:I26"/>
    <mergeCell ref="G19:G22"/>
    <mergeCell ref="D29:D31"/>
    <mergeCell ref="F29:F30"/>
    <mergeCell ref="D32:D35"/>
    <mergeCell ref="D36:D43"/>
    <mergeCell ref="F36:F42"/>
    <mergeCell ref="G36:G42"/>
    <mergeCell ref="J4:J9"/>
    <mergeCell ref="K4:K9"/>
    <mergeCell ref="J11:J12"/>
    <mergeCell ref="K11:K12"/>
    <mergeCell ref="J15:J16"/>
    <mergeCell ref="K15:K16"/>
    <mergeCell ref="H36:H42"/>
    <mergeCell ref="J29:J30"/>
    <mergeCell ref="K29:K30"/>
    <mergeCell ref="I36:I42"/>
    <mergeCell ref="J36:J42"/>
    <mergeCell ref="K36:K42"/>
    <mergeCell ref="G44:G46"/>
    <mergeCell ref="H54:H55"/>
    <mergeCell ref="I54:I55"/>
    <mergeCell ref="J54:J55"/>
    <mergeCell ref="K54:K55"/>
    <mergeCell ref="J44:J46"/>
    <mergeCell ref="K44:K46"/>
    <mergeCell ref="H44:H46"/>
    <mergeCell ref="I44:I46"/>
    <mergeCell ref="I50:I51"/>
    <mergeCell ref="J50:J51"/>
    <mergeCell ref="K50:K5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Planeación</dc:creator>
  <cp:lastModifiedBy>Maria Isabel Melendez Salamanca</cp:lastModifiedBy>
  <dcterms:created xsi:type="dcterms:W3CDTF">2026-02-02T13:43:53Z</dcterms:created>
  <dcterms:modified xsi:type="dcterms:W3CDTF">2026-07-16T14:40:42Z</dcterms:modified>
</cp:coreProperties>
</file>